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U:\MegaCalc - New header\K-SDAM\"/>
    </mc:Choice>
  </mc:AlternateContent>
  <xr:revisionPtr revIDLastSave="0" documentId="13_ncr:48009_{014EDDF9-82DC-40A7-8C26-919144521F59}" xr6:coauthVersionLast="44" xr6:coauthVersionMax="44" xr10:uidLastSave="{00000000-0000-0000-0000-000000000000}"/>
  <workbookProtection workbookPassword="8E71" lockStructure="1"/>
  <bookViews>
    <workbookView xWindow="-120" yWindow="-120" windowWidth="29040" windowHeight="15840" activeTab="1"/>
  </bookViews>
  <sheets>
    <sheet name="Instructions" sheetId="6" r:id="rId1"/>
    <sheet name="MegaCalc" sheetId="1" r:id="rId2"/>
  </sheets>
  <definedNames>
    <definedName name="Absorbance">MegaCalc!$H$14:$H$53</definedName>
    <definedName name="Contact_us">Instructions!$D$47</definedName>
    <definedName name="Dilution">MegaCalc!$N$14:$N$53</definedName>
    <definedName name="Extract_vol">MegaCalc!$M$14:$M$53</definedName>
    <definedName name="Factor">MegaCalc!$E$10</definedName>
    <definedName name="Instructions">Instructions!$A$2</definedName>
    <definedName name="_xlnm.Print_Area" localSheetId="0">Instructions!$B$2:$O$49</definedName>
    <definedName name="_xlnm.Print_Area" localSheetId="1">MegaCalc!$B$2:$R$53</definedName>
    <definedName name="_xlnm.Print_Titles" localSheetId="1">MegaCalc!$11:$12</definedName>
    <definedName name="Replicate_1">MegaCalc!$E$8</definedName>
    <definedName name="Replicate_2">MegaCalc!$F$8</definedName>
    <definedName name="Replicate_3">MegaCalc!$H$8</definedName>
    <definedName name="Replicate_4">MegaCalc!$J$8</definedName>
    <definedName name="Replicate_ave">MegaCalc!$K$8</definedName>
    <definedName name="Sample_1">MegaCalc!$E$14:$E$53</definedName>
    <definedName name="Sample_2">MegaCalc!$F$14:$F$53</definedName>
    <definedName name="Sample_ave">MegaCalc!$G$14:$G$53</definedName>
    <definedName name="Sample_weight">MegaCalc!$L$14:$L$53</definedName>
    <definedName name="Starch_damage">MegaCalc!$O$14:$O$53</definedName>
    <definedName name="use_mega_calculator">MegaCalc!$A$1</definedName>
  </definedNames>
  <calcPr calcId="18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8" i="1" l="1"/>
  <c r="E10" i="1"/>
  <c r="M15" i="1"/>
  <c r="M16" i="1"/>
  <c r="O16" i="1" s="1"/>
  <c r="P16" i="1" s="1"/>
  <c r="Q16" i="1" s="1"/>
  <c r="M17" i="1"/>
  <c r="M18" i="1"/>
  <c r="M19" i="1"/>
  <c r="M20" i="1"/>
  <c r="O20" i="1" s="1"/>
  <c r="P20" i="1" s="1"/>
  <c r="Q20" i="1" s="1"/>
  <c r="M21" i="1"/>
  <c r="M22" i="1"/>
  <c r="M23" i="1"/>
  <c r="M24" i="1"/>
  <c r="O24" i="1" s="1"/>
  <c r="P24" i="1" s="1"/>
  <c r="Q24" i="1" s="1"/>
  <c r="M25" i="1"/>
  <c r="M26" i="1"/>
  <c r="M27" i="1"/>
  <c r="M28" i="1"/>
  <c r="O28" i="1" s="1"/>
  <c r="P28" i="1" s="1"/>
  <c r="Q28" i="1" s="1"/>
  <c r="M29" i="1"/>
  <c r="M30" i="1"/>
  <c r="M31" i="1"/>
  <c r="M32" i="1"/>
  <c r="O32" i="1" s="1"/>
  <c r="P32" i="1" s="1"/>
  <c r="Q32" i="1" s="1"/>
  <c r="M33" i="1"/>
  <c r="M34" i="1"/>
  <c r="M35" i="1"/>
  <c r="M36" i="1"/>
  <c r="M37" i="1"/>
  <c r="M38" i="1"/>
  <c r="M39" i="1"/>
  <c r="M40" i="1"/>
  <c r="M41" i="1"/>
  <c r="M42" i="1"/>
  <c r="M43" i="1"/>
  <c r="O43" i="1" s="1"/>
  <c r="P43" i="1" s="1"/>
  <c r="Q43" i="1" s="1"/>
  <c r="M44" i="1"/>
  <c r="M45" i="1"/>
  <c r="M46" i="1"/>
  <c r="M47" i="1"/>
  <c r="O47" i="1" s="1"/>
  <c r="P47" i="1" s="1"/>
  <c r="Q47" i="1" s="1"/>
  <c r="M48" i="1"/>
  <c r="O48" i="1" s="1"/>
  <c r="P48" i="1" s="1"/>
  <c r="Q48" i="1" s="1"/>
  <c r="M49" i="1"/>
  <c r="M50" i="1"/>
  <c r="M51" i="1"/>
  <c r="M52" i="1"/>
  <c r="M53" i="1"/>
  <c r="M14" i="1"/>
  <c r="G49" i="1"/>
  <c r="H49" i="1"/>
  <c r="I49" i="1" s="1"/>
  <c r="G48" i="1"/>
  <c r="H48" i="1"/>
  <c r="I48" i="1"/>
  <c r="G32" i="1"/>
  <c r="H32" i="1"/>
  <c r="I32" i="1"/>
  <c r="G31" i="1"/>
  <c r="O31" i="1" s="1"/>
  <c r="P31" i="1" s="1"/>
  <c r="Q31" i="1" s="1"/>
  <c r="H31" i="1"/>
  <c r="I31" i="1"/>
  <c r="G30" i="1"/>
  <c r="H30" i="1"/>
  <c r="I30" i="1" s="1"/>
  <c r="G29" i="1"/>
  <c r="H29" i="1"/>
  <c r="I29" i="1"/>
  <c r="G28" i="1"/>
  <c r="H28" i="1"/>
  <c r="I28" i="1"/>
  <c r="G27" i="1"/>
  <c r="O27" i="1" s="1"/>
  <c r="P27" i="1" s="1"/>
  <c r="Q27" i="1" s="1"/>
  <c r="H27" i="1"/>
  <c r="I27" i="1"/>
  <c r="G26" i="1"/>
  <c r="O26" i="1" s="1"/>
  <c r="P26" i="1" s="1"/>
  <c r="Q26" i="1" s="1"/>
  <c r="H26" i="1"/>
  <c r="I26" i="1" s="1"/>
  <c r="G25" i="1"/>
  <c r="H25" i="1"/>
  <c r="I25" i="1"/>
  <c r="G24" i="1"/>
  <c r="H24" i="1"/>
  <c r="I24" i="1"/>
  <c r="G23" i="1"/>
  <c r="H23" i="1"/>
  <c r="I23" i="1"/>
  <c r="G22" i="1"/>
  <c r="H22" i="1"/>
  <c r="I22" i="1" s="1"/>
  <c r="G21" i="1"/>
  <c r="H21" i="1"/>
  <c r="I21" i="1"/>
  <c r="G20" i="1"/>
  <c r="H20" i="1"/>
  <c r="I20" i="1"/>
  <c r="G19" i="1"/>
  <c r="H19" i="1"/>
  <c r="I19" i="1"/>
  <c r="G18" i="1"/>
  <c r="O18" i="1" s="1"/>
  <c r="P18" i="1" s="1"/>
  <c r="Q18" i="1" s="1"/>
  <c r="H18" i="1"/>
  <c r="I18" i="1" s="1"/>
  <c r="G17" i="1"/>
  <c r="H17" i="1"/>
  <c r="I17" i="1"/>
  <c r="G16" i="1"/>
  <c r="H16" i="1"/>
  <c r="I16" i="1"/>
  <c r="G15" i="1"/>
  <c r="O15" i="1" s="1"/>
  <c r="P15" i="1" s="1"/>
  <c r="Q15" i="1" s="1"/>
  <c r="H15" i="1"/>
  <c r="I15" i="1"/>
  <c r="G33" i="1"/>
  <c r="O33" i="1" s="1"/>
  <c r="P33" i="1" s="1"/>
  <c r="Q33" i="1" s="1"/>
  <c r="H33" i="1"/>
  <c r="I33" i="1" s="1"/>
  <c r="G34" i="1"/>
  <c r="H34" i="1"/>
  <c r="I34" i="1"/>
  <c r="G35" i="1"/>
  <c r="H35" i="1"/>
  <c r="I35" i="1"/>
  <c r="G36" i="1"/>
  <c r="H36" i="1"/>
  <c r="I36" i="1"/>
  <c r="G37" i="1"/>
  <c r="O37" i="1" s="1"/>
  <c r="P37" i="1" s="1"/>
  <c r="Q37" i="1" s="1"/>
  <c r="H37" i="1"/>
  <c r="I37" i="1" s="1"/>
  <c r="G38" i="1"/>
  <c r="H38" i="1"/>
  <c r="I38" i="1"/>
  <c r="G39" i="1"/>
  <c r="H39" i="1"/>
  <c r="I39" i="1"/>
  <c r="G40" i="1"/>
  <c r="O40" i="1" s="1"/>
  <c r="P40" i="1" s="1"/>
  <c r="Q40" i="1" s="1"/>
  <c r="H40" i="1"/>
  <c r="I40" i="1"/>
  <c r="G41" i="1"/>
  <c r="H41" i="1"/>
  <c r="I41" i="1" s="1"/>
  <c r="G42" i="1"/>
  <c r="O42" i="1" s="1"/>
  <c r="P42" i="1" s="1"/>
  <c r="Q42" i="1" s="1"/>
  <c r="H42" i="1"/>
  <c r="I42" i="1"/>
  <c r="G43" i="1"/>
  <c r="H43" i="1"/>
  <c r="I43" i="1"/>
  <c r="G44" i="1"/>
  <c r="O44" i="1" s="1"/>
  <c r="P44" i="1" s="1"/>
  <c r="Q44" i="1" s="1"/>
  <c r="H44" i="1"/>
  <c r="I44" i="1"/>
  <c r="G45" i="1"/>
  <c r="H45" i="1"/>
  <c r="I45" i="1" s="1"/>
  <c r="G46" i="1"/>
  <c r="H46" i="1"/>
  <c r="I46" i="1"/>
  <c r="G47" i="1"/>
  <c r="H47" i="1"/>
  <c r="I47" i="1"/>
  <c r="G50" i="1"/>
  <c r="H50" i="1"/>
  <c r="I50" i="1"/>
  <c r="G51" i="1"/>
  <c r="H51" i="1"/>
  <c r="I51" i="1" s="1"/>
  <c r="G52" i="1"/>
  <c r="H52" i="1"/>
  <c r="I52" i="1"/>
  <c r="G53" i="1"/>
  <c r="H53" i="1"/>
  <c r="I53" i="1"/>
  <c r="G14" i="1"/>
  <c r="O14" i="1" s="1"/>
  <c r="P14" i="1" s="1"/>
  <c r="Q14" i="1" s="1"/>
  <c r="H14" i="1"/>
  <c r="I14" i="1"/>
  <c r="O46" i="1"/>
  <c r="P46" i="1"/>
  <c r="Q46" i="1"/>
  <c r="O30" i="1"/>
  <c r="P30" i="1" s="1"/>
  <c r="Q30" i="1" s="1"/>
  <c r="O39" i="1"/>
  <c r="P39" i="1"/>
  <c r="Q39" i="1" s="1"/>
  <c r="O25" i="1"/>
  <c r="P25" i="1" s="1"/>
  <c r="Q25" i="1" s="1"/>
  <c r="O36" i="1"/>
  <c r="P36" i="1" s="1"/>
  <c r="Q36" i="1" s="1"/>
  <c r="O49" i="1"/>
  <c r="P49" i="1"/>
  <c r="Q49" i="1" s="1"/>
  <c r="O45" i="1"/>
  <c r="P45" i="1" s="1"/>
  <c r="Q45" i="1" s="1"/>
  <c r="O29" i="1"/>
  <c r="P29" i="1"/>
  <c r="Q29" i="1" s="1"/>
  <c r="O52" i="1"/>
  <c r="P52" i="1" s="1"/>
  <c r="Q52" i="1" s="1"/>
  <c r="O17" i="1"/>
  <c r="P17" i="1"/>
  <c r="Q17" i="1"/>
  <c r="O22" i="1"/>
  <c r="P22" i="1" s="1"/>
  <c r="Q22" i="1" s="1"/>
  <c r="O35" i="1"/>
  <c r="P35" i="1"/>
  <c r="Q35" i="1" s="1"/>
  <c r="O53" i="1"/>
  <c r="P53" i="1"/>
  <c r="Q53" i="1"/>
  <c r="O19" i="1"/>
  <c r="P19" i="1" s="1"/>
  <c r="Q19" i="1" s="1"/>
  <c r="O38" i="1"/>
  <c r="P38" i="1"/>
  <c r="Q38" i="1" s="1"/>
  <c r="O23" i="1"/>
  <c r="P23" i="1" s="1"/>
  <c r="Q23" i="1" s="1"/>
  <c r="O41" i="1"/>
  <c r="P41" i="1" s="1"/>
  <c r="Q41" i="1" s="1"/>
  <c r="O51" i="1"/>
  <c r="P51" i="1"/>
  <c r="Q51" i="1" s="1"/>
  <c r="O21" i="1"/>
  <c r="P21" i="1"/>
  <c r="Q21" i="1"/>
  <c r="O34" i="1"/>
  <c r="P34" i="1"/>
  <c r="Q34" i="1"/>
  <c r="O50" i="1"/>
  <c r="P50" i="1" s="1"/>
  <c r="Q50" i="1" s="1"/>
</calcChain>
</file>

<file path=xl/comments1.xml><?xml version="1.0" encoding="utf-8"?>
<comments xmlns="http://schemas.openxmlformats.org/spreadsheetml/2006/main">
  <authors>
    <author>User</author>
  </authors>
  <commentList>
    <comment ref="M12" authorId="0" shapeId="0">
      <text>
        <r>
          <rPr>
            <b/>
            <sz val="8"/>
            <color indexed="81"/>
            <rFont val="Tahoma"/>
            <family val="2"/>
          </rPr>
          <t>See Instructions worksheet for details.</t>
        </r>
      </text>
    </comment>
  </commentList>
</comments>
</file>

<file path=xl/sharedStrings.xml><?xml version="1.0" encoding="utf-8"?>
<sst xmlns="http://schemas.openxmlformats.org/spreadsheetml/2006/main" count="60" uniqueCount="41">
  <si>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</si>
  <si>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</si>
  <si>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</si>
  <si>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</si>
  <si>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</si>
  <si>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</si>
  <si>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</si>
  <si>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</si>
  <si>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</si>
  <si>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</si>
  <si>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</si>
  <si>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</si>
  <si>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</si>
  <si>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</si>
  <si>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</si>
  <si>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</si>
  <si>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t>Replicate 1</t>
  </si>
  <si>
    <t>Replicate 2</t>
  </si>
  <si>
    <t>Replicate 3</t>
  </si>
  <si>
    <t>Replicate 4</t>
  </si>
  <si>
    <t>Sample</t>
  </si>
  <si>
    <t>Abs</t>
  </si>
  <si>
    <t>Extract volume (mL)</t>
  </si>
  <si>
    <t>Absorbance values</t>
  </si>
  <si>
    <t>Average Abs</t>
  </si>
  <si>
    <t>Average sample</t>
  </si>
  <si>
    <t>Sample weight (mg)</t>
  </si>
  <si>
    <t>Factor [=150 (micrograms of D-glucose)/Absorbance for 150 micrograms of D-glucose]</t>
  </si>
  <si>
    <t>Dilution 
(-fold)</t>
  </si>
  <si>
    <t>Starch Damage or Gelatinisation
(%w/w) 
"as is"</t>
  </si>
  <si>
    <t>Starch damage /gelatinisation 
"as is"</t>
  </si>
  <si>
    <t>Sample weight 
(mg)</t>
  </si>
  <si>
    <t>Absorbance values for 150 micrograms of D-glucose standard</t>
  </si>
  <si>
    <t xml:space="preserve">Factor [=150 (micrograms of D-glucose)/Absorbance for </t>
  </si>
  <si>
    <t>150 micrograms of D-glucose]</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</si>
  <si>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from raw absorbance data.</t>
    </r>
  </si>
  <si>
    <t>Volume Enzyme solution (mL)</t>
  </si>
  <si>
    <t xml:space="preserve">Volume sulfuric acid solution (mL) </t>
  </si>
  <si>
    <t>Megazyme Knowledge Base</t>
  </si>
  <si>
    <t>Customer Support</t>
  </si>
  <si>
    <t>K-SDAM 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</si>
</sst>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0000"/>
    <numFmt numFmtId="188" formatCode="0.0"/>
  </numFmts>
  <fonts count="17"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b/>
      <sz val="8"/>
      <color indexed="81"/>
      <name val="Tahoma"/>
      <family val="2"/>
    </font>
  </fonts>
  <fills count="8">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
      <patternFill patternType="solid">
        <fgColor theme="0"/>
        <bgColor indexed="64"/>
      </patternFill>
    </fill>
    <fill>
      <patternFill patternType="solid">
        <fgColor rgb="FF33996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6">
    <xf numFmtId="0" fontId="0" fillId="0" borderId="0" xfId="0"/>
    <xf numFmtId="0" fontId="1" fillId="0" borderId="0" xfId="0" applyFont="1"/>
    <xf numFmtId="0" fontId="1" fillId="0" borderId="0" xfId="0" applyFont="1" applyFill="1"/>
    <xf numFmtId="0" fontId="1" fillId="2" borderId="0" xfId="0" applyFont="1" applyFill="1"/>
    <xf numFmtId="0" fontId="1" fillId="2" borderId="0" xfId="0" applyFont="1" applyFill="1" applyBorder="1"/>
    <xf numFmtId="0" fontId="2" fillId="2" borderId="0" xfId="0" applyFont="1" applyFill="1" applyBorder="1"/>
    <xf numFmtId="0" fontId="1" fillId="3" borderId="0" xfId="0" applyFont="1" applyFill="1"/>
    <xf numFmtId="0" fontId="1" fillId="3" borderId="0" xfId="0" applyFont="1" applyFill="1" applyBorder="1"/>
    <xf numFmtId="0" fontId="2" fillId="2"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3" borderId="0" xfId="0" applyFont="1" applyFill="1" applyAlignment="1">
      <alignment horizontal="left" vertical="top" wrapText="1"/>
    </xf>
    <xf numFmtId="0" fontId="2" fillId="2" borderId="1" xfId="0" applyFont="1" applyFill="1" applyBorder="1" applyAlignment="1">
      <alignment horizontal="center" vertical="top" wrapText="1"/>
    </xf>
    <xf numFmtId="182" fontId="1" fillId="4"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4" fillId="2" borderId="0" xfId="0" applyFont="1" applyFill="1" applyBorder="1" applyAlignment="1" applyProtection="1">
      <alignment horizontal="left" vertical="top"/>
    </xf>
    <xf numFmtId="0" fontId="1" fillId="2" borderId="0" xfId="0" applyFont="1" applyFill="1" applyProtection="1"/>
    <xf numFmtId="0" fontId="2" fillId="2"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2" fillId="2" borderId="0" xfId="0" quotePrefix="1" applyFont="1" applyFill="1" applyBorder="1" applyAlignment="1" applyProtection="1">
      <alignment horizontal="center" vertical="top" wrapText="1"/>
    </xf>
    <xf numFmtId="0" fontId="1" fillId="0" borderId="0" xfId="0" applyFont="1" applyBorder="1" applyProtection="1"/>
    <xf numFmtId="182" fontId="1" fillId="2" borderId="0" xfId="0" applyNumberFormat="1" applyFont="1" applyFill="1" applyBorder="1" applyAlignment="1" applyProtection="1">
      <alignment horizontal="left"/>
    </xf>
    <xf numFmtId="182"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2" borderId="0" xfId="0" applyFont="1" applyFill="1" applyBorder="1" applyAlignment="1" applyProtection="1">
      <alignment wrapText="1"/>
    </xf>
    <xf numFmtId="0" fontId="6" fillId="2" borderId="0" xfId="0" applyFont="1" applyFill="1" applyBorder="1" applyAlignment="1" applyProtection="1">
      <alignment horizontal="left" vertical="top"/>
    </xf>
    <xf numFmtId="0" fontId="1" fillId="2" borderId="0" xfId="0" applyFont="1" applyFill="1" applyBorder="1" applyProtection="1">
      <protection locked="0"/>
    </xf>
    <xf numFmtId="182" fontId="1" fillId="2" borderId="0" xfId="0" applyNumberFormat="1" applyFont="1" applyFill="1" applyBorder="1" applyProtection="1">
      <protection locked="0"/>
    </xf>
    <xf numFmtId="182" fontId="7" fillId="2" borderId="0" xfId="0" applyNumberFormat="1" applyFont="1" applyFill="1" applyBorder="1" applyAlignment="1" applyProtection="1">
      <alignment horizontal="right"/>
    </xf>
    <xf numFmtId="0" fontId="7"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Alignment="1" applyProtection="1">
      <alignment wrapText="1"/>
    </xf>
    <xf numFmtId="0" fontId="7" fillId="2" borderId="0" xfId="0" applyFont="1" applyFill="1" applyAlignment="1" applyProtection="1"/>
    <xf numFmtId="0" fontId="12" fillId="0" borderId="0" xfId="0" applyFont="1" applyAlignment="1" applyProtection="1"/>
    <xf numFmtId="0" fontId="7" fillId="2" borderId="0" xfId="0" applyFont="1" applyFill="1" applyProtection="1"/>
    <xf numFmtId="0" fontId="7" fillId="2" borderId="0" xfId="0" applyFont="1" applyFill="1" applyBorder="1" applyAlignment="1" applyProtection="1"/>
    <xf numFmtId="0" fontId="3" fillId="2" borderId="0" xfId="1" applyFill="1" applyAlignment="1" applyProtection="1">
      <alignment horizontal="right" vertical="top" wrapText="1"/>
    </xf>
    <xf numFmtId="0" fontId="10" fillId="2" borderId="0" xfId="0" applyFont="1" applyFill="1" applyProtection="1"/>
    <xf numFmtId="0" fontId="2" fillId="2" borderId="0" xfId="0" applyFont="1" applyFill="1" applyBorder="1" applyProtection="1"/>
    <xf numFmtId="0" fontId="10" fillId="2" borderId="0" xfId="0" applyFont="1" applyFill="1" applyBorder="1" applyAlignment="1" applyProtection="1">
      <alignment horizontal="left"/>
    </xf>
    <xf numFmtId="0" fontId="12" fillId="2" borderId="0" xfId="0" applyFont="1" applyFill="1" applyProtection="1"/>
    <xf numFmtId="0" fontId="9" fillId="0" borderId="0" xfId="0" applyFont="1" applyAlignment="1" applyProtection="1">
      <alignment wrapText="1"/>
    </xf>
    <xf numFmtId="0" fontId="9" fillId="2" borderId="0" xfId="0" applyFont="1" applyFill="1" applyAlignment="1" applyProtection="1">
      <alignment wrapText="1"/>
    </xf>
    <xf numFmtId="0" fontId="13" fillId="2" borderId="0" xfId="1" applyFont="1" applyFill="1" applyAlignment="1" applyProtection="1"/>
    <xf numFmtId="0" fontId="7" fillId="2" borderId="0" xfId="1" applyFont="1" applyFill="1" applyAlignment="1" applyProtection="1">
      <alignment wrapText="1"/>
    </xf>
    <xf numFmtId="0" fontId="12" fillId="2" borderId="0" xfId="0" applyFont="1" applyFill="1" applyAlignment="1" applyProtection="1"/>
    <xf numFmtId="0" fontId="13" fillId="2" borderId="0" xfId="1" applyFont="1" applyFill="1" applyAlignment="1" applyProtection="1">
      <alignment wrapText="1"/>
    </xf>
    <xf numFmtId="182" fontId="1" fillId="2" borderId="1" xfId="0" applyNumberFormat="1" applyFont="1" applyFill="1" applyBorder="1" applyAlignment="1">
      <alignment horizontal="right"/>
    </xf>
    <xf numFmtId="0" fontId="0" fillId="2" borderId="0" xfId="0" applyFill="1" applyAlignment="1" applyProtection="1">
      <alignment wrapText="1"/>
    </xf>
    <xf numFmtId="0" fontId="1" fillId="2" borderId="1" xfId="0" applyFont="1" applyFill="1" applyBorder="1"/>
    <xf numFmtId="0" fontId="2" fillId="2" borderId="2" xfId="0" applyFont="1" applyFill="1" applyBorder="1" applyAlignment="1" applyProtection="1">
      <alignment horizontal="center" vertical="top" wrapText="1"/>
    </xf>
    <xf numFmtId="0" fontId="1" fillId="2" borderId="1" xfId="0" applyFont="1" applyFill="1" applyBorder="1" applyAlignment="1">
      <alignment horizontal="center"/>
    </xf>
    <xf numFmtId="0" fontId="1" fillId="5" borderId="3" xfId="0" applyFont="1" applyFill="1" applyBorder="1" applyAlignment="1">
      <alignment horizontal="center" vertical="top" wrapText="1"/>
    </xf>
    <xf numFmtId="0" fontId="15" fillId="0" borderId="0" xfId="0" applyFont="1" applyBorder="1" applyAlignment="1" applyProtection="1">
      <alignment horizontal="left"/>
      <protection locked="0"/>
    </xf>
    <xf numFmtId="182" fontId="1" fillId="4" borderId="1" xfId="0" applyNumberFormat="1" applyFont="1" applyFill="1" applyBorder="1" applyAlignment="1" applyProtection="1">
      <alignment horizontal="right"/>
      <protection locked="0"/>
    </xf>
    <xf numFmtId="182" fontId="1" fillId="4" borderId="4" xfId="0" applyNumberFormat="1" applyFont="1" applyFill="1" applyBorder="1" applyAlignment="1" applyProtection="1">
      <alignment horizontal="right"/>
      <protection locked="0"/>
    </xf>
    <xf numFmtId="0" fontId="1" fillId="2" borderId="1" xfId="0" applyFont="1" applyFill="1" applyBorder="1" applyAlignment="1"/>
    <xf numFmtId="0" fontId="1" fillId="4" borderId="1" xfId="0" applyFont="1" applyFill="1" applyBorder="1" applyProtection="1">
      <protection locked="0"/>
    </xf>
    <xf numFmtId="182" fontId="1" fillId="2" borderId="1" xfId="0" applyNumberFormat="1" applyFont="1" applyFill="1" applyBorder="1"/>
    <xf numFmtId="182" fontId="1" fillId="2" borderId="1" xfId="0" applyNumberFormat="1" applyFont="1" applyFill="1" applyBorder="1" applyProtection="1">
      <protection locked="0"/>
    </xf>
    <xf numFmtId="182" fontId="1" fillId="5" borderId="1" xfId="0" applyNumberFormat="1" applyFont="1" applyFill="1" applyBorder="1"/>
    <xf numFmtId="182" fontId="1" fillId="5"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1" fillId="5" borderId="1" xfId="0" applyFont="1" applyFill="1" applyBorder="1" applyProtection="1">
      <protection locked="0"/>
    </xf>
    <xf numFmtId="182" fontId="1" fillId="2" borderId="0" xfId="0" applyNumberFormat="1" applyFont="1" applyFill="1"/>
    <xf numFmtId="0" fontId="12" fillId="2" borderId="0" xfId="0" applyFont="1" applyFill="1" applyBorder="1" applyProtection="1"/>
    <xf numFmtId="0" fontId="15" fillId="0" borderId="0" xfId="0" applyFont="1" applyBorder="1" applyAlignment="1" applyProtection="1">
      <alignment horizontal="left"/>
    </xf>
    <xf numFmtId="0" fontId="1" fillId="2" borderId="0"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 xfId="0" applyFont="1" applyFill="1" applyBorder="1" applyAlignment="1" applyProtection="1"/>
    <xf numFmtId="182" fontId="1" fillId="4" borderId="1" xfId="0" applyNumberFormat="1" applyFont="1" applyFill="1" applyBorder="1" applyAlignment="1" applyProtection="1">
      <alignment horizontal="right"/>
    </xf>
    <xf numFmtId="182" fontId="1" fillId="2" borderId="1" xfId="0" applyNumberFormat="1" applyFont="1" applyFill="1" applyBorder="1" applyAlignment="1" applyProtection="1">
      <alignment horizontal="right"/>
    </xf>
    <xf numFmtId="182" fontId="1" fillId="2" borderId="0" xfId="0" applyNumberFormat="1" applyFont="1" applyFill="1" applyBorder="1" applyAlignment="1">
      <alignment horizontal="right"/>
    </xf>
    <xf numFmtId="182" fontId="1" fillId="2" borderId="0" xfId="0" applyNumberFormat="1" applyFont="1" applyFill="1" applyBorder="1" applyAlignment="1" applyProtection="1">
      <alignment horizontal="right"/>
      <protection locked="0"/>
    </xf>
    <xf numFmtId="0" fontId="1" fillId="2" borderId="5" xfId="0" applyFont="1" applyFill="1" applyBorder="1"/>
    <xf numFmtId="0" fontId="1" fillId="2" borderId="0" xfId="0" applyFont="1" applyFill="1" applyBorder="1" applyAlignment="1"/>
    <xf numFmtId="182" fontId="1" fillId="2" borderId="1" xfId="0" applyNumberFormat="1" applyFont="1" applyFill="1" applyBorder="1" applyProtection="1"/>
    <xf numFmtId="182" fontId="1" fillId="2" borderId="0" xfId="0" applyNumberFormat="1" applyFont="1" applyFill="1" applyBorder="1" applyProtection="1"/>
    <xf numFmtId="0" fontId="1" fillId="3" borderId="0" xfId="0" applyFont="1" applyFill="1" applyProtection="1"/>
    <xf numFmtId="0" fontId="0" fillId="0" borderId="6" xfId="0" applyBorder="1" applyAlignment="1">
      <alignment horizontal="center" vertical="top" wrapText="1"/>
    </xf>
    <xf numFmtId="0" fontId="1" fillId="3" borderId="0" xfId="0" applyFont="1" applyFill="1" applyBorder="1" applyProtection="1">
      <protection locked="0"/>
    </xf>
    <xf numFmtId="182" fontId="1" fillId="5" borderId="1" xfId="0" applyNumberFormat="1" applyFont="1" applyFill="1" applyBorder="1" applyProtection="1"/>
    <xf numFmtId="0" fontId="2" fillId="5" borderId="1" xfId="0" applyFont="1" applyFill="1" applyBorder="1" applyAlignment="1">
      <alignment horizontal="center" vertical="top" wrapText="1"/>
    </xf>
    <xf numFmtId="0" fontId="2" fillId="2" borderId="7" xfId="0" applyFont="1" applyFill="1" applyBorder="1" applyAlignment="1" applyProtection="1">
      <alignment horizontal="center" vertical="top" wrapText="1"/>
    </xf>
    <xf numFmtId="0" fontId="2" fillId="0" borderId="3" xfId="0" applyFont="1" applyBorder="1" applyAlignment="1">
      <alignment horizontal="center" vertical="top" wrapText="1"/>
    </xf>
    <xf numFmtId="188" fontId="1" fillId="4" borderId="1" xfId="0" applyNumberFormat="1" applyFont="1" applyFill="1" applyBorder="1" applyProtection="1">
      <protection locked="0"/>
    </xf>
    <xf numFmtId="188" fontId="1" fillId="6" borderId="1" xfId="0" applyNumberFormat="1" applyFont="1" applyFill="1" applyBorder="1" applyProtection="1"/>
    <xf numFmtId="0" fontId="1" fillId="6" borderId="0" xfId="0" applyFont="1" applyFill="1" applyBorder="1"/>
    <xf numFmtId="0" fontId="1" fillId="6" borderId="0" xfId="0" applyFont="1" applyFill="1"/>
    <xf numFmtId="0" fontId="1" fillId="6" borderId="0" xfId="0" applyFont="1" applyFill="1" applyBorder="1" applyAlignment="1" applyProtection="1">
      <alignment horizontal="center"/>
    </xf>
    <xf numFmtId="0" fontId="1" fillId="6" borderId="0" xfId="0" applyFont="1" applyFill="1" applyBorder="1" applyAlignment="1" applyProtection="1"/>
    <xf numFmtId="182" fontId="1" fillId="6" borderId="0" xfId="0" applyNumberFormat="1" applyFont="1" applyFill="1" applyBorder="1" applyAlignment="1" applyProtection="1">
      <alignment horizontal="right"/>
    </xf>
    <xf numFmtId="0" fontId="1" fillId="6" borderId="1" xfId="0" applyFont="1" applyFill="1" applyBorder="1" applyProtection="1">
      <protection locked="0"/>
    </xf>
    <xf numFmtId="0" fontId="1" fillId="7" borderId="0" xfId="0" applyFont="1" applyFill="1" applyBorder="1" applyProtection="1"/>
    <xf numFmtId="0" fontId="1" fillId="7" borderId="0" xfId="0" applyFont="1" applyFill="1" applyProtection="1"/>
    <xf numFmtId="0" fontId="1" fillId="7" borderId="0" xfId="0" applyFont="1" applyFill="1" applyBorder="1" applyAlignment="1" applyProtection="1">
      <alignment horizontal="center"/>
    </xf>
    <xf numFmtId="16" fontId="1" fillId="7" borderId="0" xfId="0" applyNumberFormat="1" applyFont="1" applyFill="1" applyBorder="1" applyProtection="1"/>
    <xf numFmtId="0" fontId="2" fillId="7" borderId="0" xfId="0" applyFont="1" applyFill="1" applyBorder="1" applyAlignment="1" applyProtection="1">
      <alignment horizontal="center" vertical="top" wrapText="1"/>
    </xf>
    <xf numFmtId="182" fontId="1" fillId="7" borderId="0" xfId="0" applyNumberFormat="1" applyFont="1" applyFill="1" applyBorder="1" applyProtection="1"/>
    <xf numFmtId="0" fontId="1" fillId="7" borderId="0" xfId="0" applyFont="1" applyFill="1" applyBorder="1" applyAlignment="1" applyProtection="1"/>
    <xf numFmtId="0" fontId="1" fillId="7" borderId="0" xfId="0" applyFont="1" applyFill="1" applyAlignment="1" applyProtection="1"/>
    <xf numFmtId="0" fontId="1" fillId="7" borderId="0" xfId="0" applyFont="1" applyFill="1" applyAlignment="1" applyProtection="1">
      <alignment horizontal="left"/>
    </xf>
    <xf numFmtId="0" fontId="7" fillId="2" borderId="0" xfId="0" applyFont="1" applyFill="1" applyAlignment="1" applyProtection="1">
      <alignment vertical="top" wrapText="1"/>
    </xf>
    <xf numFmtId="0" fontId="0" fillId="0" borderId="0" xfId="0" applyAlignment="1" applyProtection="1"/>
    <xf numFmtId="0" fontId="9" fillId="0" borderId="0" xfId="0" applyFont="1" applyProtection="1"/>
    <xf numFmtId="182" fontId="1" fillId="4" borderId="4" xfId="0" applyNumberFormat="1" applyFont="1" applyFill="1" applyBorder="1" applyAlignment="1" applyProtection="1">
      <alignment horizontal="left"/>
    </xf>
    <xf numFmtId="0" fontId="15" fillId="0" borderId="8" xfId="0" applyFont="1" applyBorder="1" applyAlignment="1" applyProtection="1">
      <alignment horizontal="left"/>
    </xf>
    <xf numFmtId="0" fontId="15" fillId="0" borderId="6" xfId="0" applyFont="1" applyBorder="1" applyAlignment="1" applyProtection="1">
      <alignment horizontal="left"/>
    </xf>
    <xf numFmtId="0" fontId="2" fillId="2" borderId="4" xfId="0" applyFont="1" applyFill="1" applyBorder="1" applyAlignment="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2" fillId="2" borderId="1" xfId="0" applyFont="1" applyFill="1" applyBorder="1" applyAlignment="1">
      <alignment horizontal="center" vertical="top" wrapText="1"/>
    </xf>
    <xf numFmtId="0" fontId="0" fillId="0" borderId="1" xfId="0" applyBorder="1" applyAlignment="1"/>
    <xf numFmtId="0" fontId="2" fillId="2" borderId="2" xfId="0" applyFont="1" applyFill="1" applyBorder="1" applyAlignment="1">
      <alignment horizontal="center" vertical="top" wrapText="1"/>
    </xf>
    <xf numFmtId="0" fontId="2" fillId="2" borderId="9" xfId="0" applyFont="1" applyFill="1" applyBorder="1" applyAlignment="1">
      <alignment horizontal="center" vertical="top" wrapText="1"/>
    </xf>
    <xf numFmtId="182" fontId="1" fillId="4" borderId="4" xfId="0" applyNumberFormat="1" applyFont="1" applyFill="1" applyBorder="1" applyAlignment="1" applyProtection="1">
      <alignment horizontal="left"/>
      <protection locked="0"/>
    </xf>
    <xf numFmtId="0" fontId="15" fillId="0" borderId="8" xfId="0" applyFont="1" applyBorder="1" applyAlignment="1" applyProtection="1">
      <alignment horizontal="left"/>
      <protection locked="0"/>
    </xf>
    <xf numFmtId="0" fontId="15" fillId="0" borderId="6" xfId="0" applyFont="1" applyBorder="1" applyAlignment="1" applyProtection="1">
      <alignment horizontal="left"/>
      <protection locked="0"/>
    </xf>
    <xf numFmtId="0" fontId="2" fillId="2" borderId="2" xfId="0" applyFont="1" applyFill="1" applyBorder="1" applyAlignment="1" applyProtection="1">
      <alignment horizontal="center" vertical="top" wrapText="1"/>
    </xf>
    <xf numFmtId="0" fontId="2" fillId="2" borderId="9" xfId="0" applyFont="1" applyFill="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image" Target="../media/image1.png"/><Relationship Id="rId4"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hyperlink" Target="#Instructions!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93178</xdr:rowOff>
    </xdr:from>
    <xdr:to>
      <xdr:col>15</xdr:col>
      <xdr:colOff>0</xdr:colOff>
      <xdr:row>5</xdr:row>
      <xdr:rowOff>87796</xdr:rowOff>
    </xdr:to>
    <xdr:pic>
      <xdr:nvPicPr>
        <xdr:cNvPr id="6446" name="Picture 80">
          <a:extLst>
            <a:ext uri="{FF2B5EF4-FFF2-40B4-BE49-F238E27FC236}">
              <a16:creationId xmlns:a16="http://schemas.microsoft.com/office/drawing/2014/main" id="{F45EDD71-AED1-478F-B2A0-D2E1034CE5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4300" y="93178"/>
          <a:ext cx="8534400" cy="1385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228600</xdr:colOff>
      <xdr:row>13</xdr:row>
      <xdr:rowOff>238125</xdr:rowOff>
    </xdr:from>
    <xdr:to>
      <xdr:col>5</xdr:col>
      <xdr:colOff>228600</xdr:colOff>
      <xdr:row>14</xdr:row>
      <xdr:rowOff>28575</xdr:rowOff>
    </xdr:to>
    <xdr:sp macro="" textlink="">
      <xdr:nvSpPr>
        <xdr:cNvPr id="6447" name="Line 10">
          <a:extLst>
            <a:ext uri="{FF2B5EF4-FFF2-40B4-BE49-F238E27FC236}">
              <a16:creationId xmlns:a16="http://schemas.microsoft.com/office/drawing/2014/main" id="{4FF52D72-A7AA-4CAF-8AB1-B11C3EDCC02F}"/>
            </a:ext>
          </a:extLst>
        </xdr:cNvPr>
        <xdr:cNvSpPr>
          <a:spLocks noChangeShapeType="1"/>
        </xdr:cNvSpPr>
      </xdr:nvSpPr>
      <xdr:spPr bwMode="auto">
        <a:xfrm>
          <a:off x="2428875" y="447675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4</xdr:col>
      <xdr:colOff>161925</xdr:colOff>
      <xdr:row>12</xdr:row>
      <xdr:rowOff>104775</xdr:rowOff>
    </xdr:from>
    <xdr:to>
      <xdr:col>6</xdr:col>
      <xdr:colOff>323850</xdr:colOff>
      <xdr:row>13</xdr:row>
      <xdr:rowOff>238125</xdr:rowOff>
    </xdr:to>
    <xdr:sp macro="" textlink="">
      <xdr:nvSpPr>
        <xdr:cNvPr id="6152" name="Rectangle 8">
          <a:extLst>
            <a:ext uri="{FF2B5EF4-FFF2-40B4-BE49-F238E27FC236}">
              <a16:creationId xmlns:a16="http://schemas.microsoft.com/office/drawing/2014/main" id="{6F376ACA-7234-4019-AF59-6C074EAF6673}"/>
            </a:ext>
          </a:extLst>
        </xdr:cNvPr>
        <xdr:cNvSpPr>
          <a:spLocks noChangeArrowheads="1"/>
        </xdr:cNvSpPr>
      </xdr:nvSpPr>
      <xdr:spPr bwMode="auto">
        <a:xfrm>
          <a:off x="1638300" y="4152900"/>
          <a:ext cx="1609725" cy="3238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1. Enter sample details</a:t>
          </a:r>
          <a:endParaRPr lang="en-GB"/>
        </a:p>
      </xdr:txBody>
    </xdr:sp>
    <xdr:clientData/>
  </xdr:twoCellAnchor>
  <xdr:twoCellAnchor editAs="oneCell">
    <xdr:from>
      <xdr:col>15</xdr:col>
      <xdr:colOff>0</xdr:colOff>
      <xdr:row>28</xdr:row>
      <xdr:rowOff>57150</xdr:rowOff>
    </xdr:from>
    <xdr:to>
      <xdr:col>15</xdr:col>
      <xdr:colOff>0</xdr:colOff>
      <xdr:row>33</xdr:row>
      <xdr:rowOff>19050</xdr:rowOff>
    </xdr:to>
    <xdr:sp macro="" textlink="">
      <xdr:nvSpPr>
        <xdr:cNvPr id="6160" name="Rectangle 16">
          <a:extLst>
            <a:ext uri="{FF2B5EF4-FFF2-40B4-BE49-F238E27FC236}">
              <a16:creationId xmlns:a16="http://schemas.microsoft.com/office/drawing/2014/main" id="{1B63CD51-8EAA-4628-8DEC-B61E58092FB5}"/>
            </a:ext>
          </a:extLst>
        </xdr:cNvPr>
        <xdr:cNvSpPr>
          <a:spLocks noChangeArrowheads="1"/>
        </xdr:cNvSpPr>
      </xdr:nvSpPr>
      <xdr:spPr bwMode="auto">
        <a:xfrm>
          <a:off x="8343900" y="8048625"/>
          <a:ext cx="0" cy="91440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5. Adjust sample volume </a:t>
          </a:r>
        </a:p>
        <a:p>
          <a:pPr algn="l" rtl="0">
            <a:defRPr sz="1000"/>
          </a:pPr>
          <a:r>
            <a:rPr lang="en-GB" sz="1000" b="0" i="0" u="none" strike="noStrike" baseline="0">
              <a:solidFill>
                <a:srgbClr val="000000"/>
              </a:solidFill>
              <a:latin typeface="Gill Sans MT"/>
            </a:rPr>
            <a:t>If a sample volume other than 0.1 mL is used, then enter the actual volume used.</a:t>
          </a:r>
          <a:endParaRPr lang="en-GB"/>
        </a:p>
      </xdr:txBody>
    </xdr:sp>
    <xdr:clientData/>
  </xdr:twoCellAnchor>
  <xdr:twoCellAnchor editAs="oneCell">
    <xdr:from>
      <xdr:col>15</xdr:col>
      <xdr:colOff>0</xdr:colOff>
      <xdr:row>18</xdr:row>
      <xdr:rowOff>133350</xdr:rowOff>
    </xdr:from>
    <xdr:to>
      <xdr:col>15</xdr:col>
      <xdr:colOff>0</xdr:colOff>
      <xdr:row>26</xdr:row>
      <xdr:rowOff>133350</xdr:rowOff>
    </xdr:to>
    <xdr:sp macro="" textlink="">
      <xdr:nvSpPr>
        <xdr:cNvPr id="6162" name="Rectangle 18">
          <a:extLst>
            <a:ext uri="{FF2B5EF4-FFF2-40B4-BE49-F238E27FC236}">
              <a16:creationId xmlns:a16="http://schemas.microsoft.com/office/drawing/2014/main" id="{FCB2D1D5-7511-494D-93B3-67F0F00A4E3D}"/>
            </a:ext>
          </a:extLst>
        </xdr:cNvPr>
        <xdr:cNvSpPr>
          <a:spLocks noChangeArrowheads="1"/>
        </xdr:cNvSpPr>
      </xdr:nvSpPr>
      <xdr:spPr bwMode="auto">
        <a:xfrm>
          <a:off x="8343900" y="5857875"/>
          <a:ext cx="0" cy="2266950"/>
        </a:xfrm>
        <a:prstGeom prst="rect">
          <a:avLst/>
        </a:prstGeom>
        <a:solidFill>
          <a:srgbClr xmlns:mc="http://schemas.openxmlformats.org/markup-compatibility/2006" xmlns:a14="http://schemas.microsoft.com/office/drawing/2010/main" val="FFEFA9" mc:Ignorable="a14" a14:legacySpreadsheetColorIndex="5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en-GB" sz="1000" b="1" i="0" u="none" strike="noStrike" baseline="0">
              <a:solidFill>
                <a:srgbClr val="000000"/>
              </a:solidFill>
              <a:latin typeface="Gill Sans MT"/>
            </a:rPr>
            <a:t>6. Adjust sample dilution </a:t>
          </a:r>
        </a:p>
        <a:p>
          <a:pPr algn="l" rtl="0">
            <a:defRPr sz="1000"/>
          </a:pPr>
          <a:r>
            <a:rPr lang="en-GB" sz="1000" b="0" i="0" u="none" strike="noStrike" baseline="0">
              <a:solidFill>
                <a:srgbClr val="000000"/>
              </a:solidFill>
              <a:latin typeface="Gill Sans MT"/>
            </a:rPr>
            <a:t>If samples are diluted before assay, enter the dilution factor (e.g. 10 for 10-fold).</a:t>
          </a:r>
          <a:endParaRPr lang="en-GB"/>
        </a:p>
      </xdr:txBody>
    </xdr:sp>
    <xdr:clientData/>
  </xdr:twoCellAnchor>
  <xdr:twoCellAnchor editAs="oneCell">
    <xdr:from>
      <xdr:col>15</xdr:col>
      <xdr:colOff>0</xdr:colOff>
      <xdr:row>7</xdr:row>
      <xdr:rowOff>47625</xdr:rowOff>
    </xdr:from>
    <xdr:to>
      <xdr:col>15</xdr:col>
      <xdr:colOff>0</xdr:colOff>
      <xdr:row>7</xdr:row>
      <xdr:rowOff>257175</xdr:rowOff>
    </xdr:to>
    <xdr:sp macro="" textlink="">
      <xdr:nvSpPr>
        <xdr:cNvPr id="6181" name="Text Box 37">
          <a:hlinkClick xmlns:r="http://schemas.openxmlformats.org/officeDocument/2006/relationships" r:id="rId2"/>
          <a:extLst>
            <a:ext uri="{FF2B5EF4-FFF2-40B4-BE49-F238E27FC236}">
              <a16:creationId xmlns:a16="http://schemas.microsoft.com/office/drawing/2014/main" id="{F0A97428-B0B0-4587-8F90-4F5979CCF235}"/>
            </a:ext>
          </a:extLst>
        </xdr:cNvPr>
        <xdr:cNvSpPr txBox="1">
          <a:spLocks noChangeArrowheads="1"/>
        </xdr:cNvSpPr>
      </xdr:nvSpPr>
      <xdr:spPr bwMode="auto">
        <a:xfrm>
          <a:off x="8343900" y="1943100"/>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Contact Us</a:t>
          </a:r>
          <a:endParaRPr lang="en-GB"/>
        </a:p>
      </xdr:txBody>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52" name="Line 38">
          <a:extLst>
            <a:ext uri="{FF2B5EF4-FFF2-40B4-BE49-F238E27FC236}">
              <a16:creationId xmlns:a16="http://schemas.microsoft.com/office/drawing/2014/main" id="{E71BEF69-7A2E-4768-BBA6-C12676A4A766}"/>
            </a:ext>
          </a:extLst>
        </xdr:cNvPr>
        <xdr:cNvSpPr>
          <a:spLocks noChangeShapeType="1"/>
        </xdr:cNvSpPr>
      </xdr:nvSpPr>
      <xdr:spPr bwMode="auto">
        <a:xfrm>
          <a:off x="86487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53" name="Line 39">
          <a:extLst>
            <a:ext uri="{FF2B5EF4-FFF2-40B4-BE49-F238E27FC236}">
              <a16:creationId xmlns:a16="http://schemas.microsoft.com/office/drawing/2014/main" id="{F5106789-0D08-4C32-8B48-59158D6C48EA}"/>
            </a:ext>
          </a:extLst>
        </xdr:cNvPr>
        <xdr:cNvSpPr>
          <a:spLocks noChangeShapeType="1"/>
        </xdr:cNvSpPr>
      </xdr:nvSpPr>
      <xdr:spPr bwMode="auto">
        <a:xfrm flipH="1">
          <a:off x="86487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editAs="oneCell">
    <xdr:from>
      <xdr:col>15</xdr:col>
      <xdr:colOff>0</xdr:colOff>
      <xdr:row>7</xdr:row>
      <xdr:rowOff>104775</xdr:rowOff>
    </xdr:from>
    <xdr:to>
      <xdr:col>15</xdr:col>
      <xdr:colOff>0</xdr:colOff>
      <xdr:row>7</xdr:row>
      <xdr:rowOff>104775</xdr:rowOff>
    </xdr:to>
    <xdr:sp macro="" textlink="">
      <xdr:nvSpPr>
        <xdr:cNvPr id="6454" name="Line 40">
          <a:extLst>
            <a:ext uri="{FF2B5EF4-FFF2-40B4-BE49-F238E27FC236}">
              <a16:creationId xmlns:a16="http://schemas.microsoft.com/office/drawing/2014/main" id="{12E89094-2A37-4A7A-B5A6-C8FA25F58CD7}"/>
            </a:ext>
          </a:extLst>
        </xdr:cNvPr>
        <xdr:cNvSpPr>
          <a:spLocks noChangeShapeType="1"/>
        </xdr:cNvSpPr>
      </xdr:nvSpPr>
      <xdr:spPr bwMode="auto">
        <a:xfrm flipH="1">
          <a:off x="8648700" y="200025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11</xdr:col>
      <xdr:colOff>619125</xdr:colOff>
      <xdr:row>5</xdr:row>
      <xdr:rowOff>142875</xdr:rowOff>
    </xdr:from>
    <xdr:to>
      <xdr:col>13</xdr:col>
      <xdr:colOff>390525</xdr:colOff>
      <xdr:row>6</xdr:row>
      <xdr:rowOff>180975</xdr:rowOff>
    </xdr:to>
    <xdr:sp macro="" textlink="">
      <xdr:nvSpPr>
        <xdr:cNvPr id="6185" name="Text Box 41">
          <a:hlinkClick xmlns:r="http://schemas.openxmlformats.org/officeDocument/2006/relationships" r:id="rId3"/>
          <a:extLst>
            <a:ext uri="{FF2B5EF4-FFF2-40B4-BE49-F238E27FC236}">
              <a16:creationId xmlns:a16="http://schemas.microsoft.com/office/drawing/2014/main" id="{6F5473A9-DEB3-4E9C-B6E9-595B1ACE76D7}"/>
            </a:ext>
          </a:extLst>
        </xdr:cNvPr>
        <xdr:cNvSpPr txBox="1">
          <a:spLocks noChangeArrowheads="1"/>
        </xdr:cNvSpPr>
      </xdr:nvSpPr>
      <xdr:spPr bwMode="auto">
        <a:xfrm>
          <a:off x="7124700" y="1323975"/>
          <a:ext cx="11430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endParaRPr lang="en-GB"/>
        </a:p>
      </xdr:txBody>
    </xdr:sp>
    <xdr:clientData fPrintsWithSheet="0"/>
  </xdr:twoCellAnchor>
  <xdr:twoCellAnchor editAs="absolute">
    <xdr:from>
      <xdr:col>2</xdr:col>
      <xdr:colOff>66675</xdr:colOff>
      <xdr:row>7</xdr:row>
      <xdr:rowOff>638175</xdr:rowOff>
    </xdr:from>
    <xdr:to>
      <xdr:col>3</xdr:col>
      <xdr:colOff>1066800</xdr:colOff>
      <xdr:row>8</xdr:row>
      <xdr:rowOff>123825</xdr:rowOff>
    </xdr:to>
    <xdr:sp macro="" textlink="">
      <xdr:nvSpPr>
        <xdr:cNvPr id="6187" name="Text Box 43">
          <a:hlinkClick xmlns:r="http://schemas.openxmlformats.org/officeDocument/2006/relationships" r:id="rId3"/>
          <a:extLst>
            <a:ext uri="{FF2B5EF4-FFF2-40B4-BE49-F238E27FC236}">
              <a16:creationId xmlns:a16="http://schemas.microsoft.com/office/drawing/2014/main" id="{F7FFFC0F-AFE7-4B46-B585-2F96CD3B26F1}"/>
            </a:ext>
          </a:extLst>
        </xdr:cNvPr>
        <xdr:cNvSpPr txBox="1">
          <a:spLocks noChangeArrowheads="1"/>
        </xdr:cNvSpPr>
      </xdr:nvSpPr>
      <xdr:spPr bwMode="auto">
        <a:xfrm>
          <a:off x="209550" y="2743200"/>
          <a:ext cx="1114425"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Use Mega-Calc</a:t>
          </a:r>
          <a:endParaRPr lang="en-GB"/>
        </a:p>
      </xdr:txBody>
    </xdr:sp>
    <xdr:clientData fPrintsWithSheet="0"/>
  </xdr:twoCellAnchor>
  <xdr:twoCellAnchor editAs="oneCell">
    <xdr:from>
      <xdr:col>2</xdr:col>
      <xdr:colOff>47625</xdr:colOff>
      <xdr:row>47</xdr:row>
      <xdr:rowOff>152400</xdr:rowOff>
    </xdr:from>
    <xdr:to>
      <xdr:col>4</xdr:col>
      <xdr:colOff>266700</xdr:colOff>
      <xdr:row>48</xdr:row>
      <xdr:rowOff>180975</xdr:rowOff>
    </xdr:to>
    <xdr:sp macro="" textlink="">
      <xdr:nvSpPr>
        <xdr:cNvPr id="6188" name="Text Box 44">
          <a:hlinkClick xmlns:r="http://schemas.openxmlformats.org/officeDocument/2006/relationships" r:id="rId4"/>
          <a:extLst>
            <a:ext uri="{FF2B5EF4-FFF2-40B4-BE49-F238E27FC236}">
              <a16:creationId xmlns:a16="http://schemas.microsoft.com/office/drawing/2014/main" id="{69AE7676-9176-4264-97C0-9D14E02B0D04}"/>
            </a:ext>
          </a:extLst>
        </xdr:cNvPr>
        <xdr:cNvSpPr txBox="1">
          <a:spLocks noChangeArrowheads="1"/>
        </xdr:cNvSpPr>
      </xdr:nvSpPr>
      <xdr:spPr bwMode="auto">
        <a:xfrm>
          <a:off x="190500" y="12944475"/>
          <a:ext cx="1552575" cy="2381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Back to Top of Page</a:t>
          </a:r>
          <a:endParaRPr lang="en-GB"/>
        </a:p>
      </xdr:txBody>
    </xdr:sp>
    <xdr:clientData fPrintsWithSheet="0"/>
  </xdr:twoCellAnchor>
  <xdr:twoCellAnchor editAs="oneCell">
    <xdr:from>
      <xdr:col>9</xdr:col>
      <xdr:colOff>523875</xdr:colOff>
      <xdr:row>13</xdr:row>
      <xdr:rowOff>0</xdr:rowOff>
    </xdr:from>
    <xdr:to>
      <xdr:col>13</xdr:col>
      <xdr:colOff>533400</xdr:colOff>
      <xdr:row>16</xdr:row>
      <xdr:rowOff>47625</xdr:rowOff>
    </xdr:to>
    <xdr:sp macro="" textlink="">
      <xdr:nvSpPr>
        <xdr:cNvPr id="6155" name="Rectangle 11">
          <a:extLst>
            <a:ext uri="{FF2B5EF4-FFF2-40B4-BE49-F238E27FC236}">
              <a16:creationId xmlns:a16="http://schemas.microsoft.com/office/drawing/2014/main" id="{7B6A4227-AC6C-4825-A0C8-AA7D8647CC06}"/>
            </a:ext>
          </a:extLst>
        </xdr:cNvPr>
        <xdr:cNvSpPr>
          <a:spLocks noChangeArrowheads="1"/>
        </xdr:cNvSpPr>
      </xdr:nvSpPr>
      <xdr:spPr bwMode="auto">
        <a:xfrm>
          <a:off x="5581650" y="4238625"/>
          <a:ext cx="2828925" cy="11525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2. D-Glucose standard</a:t>
          </a:r>
        </a:p>
        <a:p>
          <a:pPr algn="l" rtl="0">
            <a:defRPr sz="1000"/>
          </a:pPr>
          <a:r>
            <a:rPr lang="en-GB"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endParaRPr lang="en-GB"/>
        </a:p>
      </xdr:txBody>
    </xdr:sp>
    <xdr:clientData/>
  </xdr:twoCellAnchor>
  <xdr:twoCellAnchor editAs="oneCell">
    <xdr:from>
      <xdr:col>3</xdr:col>
      <xdr:colOff>0</xdr:colOff>
      <xdr:row>28</xdr:row>
      <xdr:rowOff>171450</xdr:rowOff>
    </xdr:from>
    <xdr:to>
      <xdr:col>5</xdr:col>
      <xdr:colOff>576900</xdr:colOff>
      <xdr:row>34</xdr:row>
      <xdr:rowOff>76200</xdr:rowOff>
    </xdr:to>
    <xdr:sp macro="" textlink="">
      <xdr:nvSpPr>
        <xdr:cNvPr id="6159" name="Rectangle 15">
          <a:extLst>
            <a:ext uri="{FF2B5EF4-FFF2-40B4-BE49-F238E27FC236}">
              <a16:creationId xmlns:a16="http://schemas.microsoft.com/office/drawing/2014/main" id="{26FC350D-CF3B-4D4C-9320-7C7D32519405}"/>
            </a:ext>
          </a:extLst>
        </xdr:cNvPr>
        <xdr:cNvSpPr>
          <a:spLocks noChangeArrowheads="1"/>
        </xdr:cNvSpPr>
      </xdr:nvSpPr>
      <xdr:spPr bwMode="auto">
        <a:xfrm>
          <a:off x="257175" y="8543925"/>
          <a:ext cx="2520000" cy="10477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3. Insert absorbance values for the samples</a:t>
          </a:r>
        </a:p>
        <a:p>
          <a:pPr algn="l" rtl="0">
            <a:defRPr sz="1000"/>
          </a:pPr>
          <a:r>
            <a:rPr lang="en-GB" sz="1100" b="0" i="0" u="none" strike="noStrike" baseline="0">
              <a:solidFill>
                <a:srgbClr val="000000"/>
              </a:solidFill>
              <a:latin typeface="Gill Sans MT"/>
            </a:rPr>
            <a:t>If duplicate samples have been run, insert both absorbance values and the program will automatically use the average values.  If a single value is input, this will be used.  </a:t>
          </a:r>
          <a:endParaRPr lang="en-GB"/>
        </a:p>
      </xdr:txBody>
    </xdr:sp>
    <xdr:clientData/>
  </xdr:twoCellAnchor>
  <xdr:twoCellAnchor>
    <xdr:from>
      <xdr:col>11</xdr:col>
      <xdr:colOff>619125</xdr:colOff>
      <xdr:row>6</xdr:row>
      <xdr:rowOff>200025</xdr:rowOff>
    </xdr:from>
    <xdr:to>
      <xdr:col>13</xdr:col>
      <xdr:colOff>209550</xdr:colOff>
      <xdr:row>6</xdr:row>
      <xdr:rowOff>485775</xdr:rowOff>
    </xdr:to>
    <xdr:sp macro="" textlink="">
      <xdr:nvSpPr>
        <xdr:cNvPr id="6213" name="Text Box 69">
          <a:hlinkClick xmlns:r="http://schemas.openxmlformats.org/officeDocument/2006/relationships" r:id="rId2"/>
          <a:extLst>
            <a:ext uri="{FF2B5EF4-FFF2-40B4-BE49-F238E27FC236}">
              <a16:creationId xmlns:a16="http://schemas.microsoft.com/office/drawing/2014/main" id="{B190AEFE-042D-4AC7-B484-853F29DFC6AD}"/>
            </a:ext>
          </a:extLst>
        </xdr:cNvPr>
        <xdr:cNvSpPr txBox="1">
          <a:spLocks noChangeArrowheads="1"/>
        </xdr:cNvSpPr>
      </xdr:nvSpPr>
      <xdr:spPr bwMode="auto">
        <a:xfrm>
          <a:off x="7124700" y="1552575"/>
          <a:ext cx="962025"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100" b="0" i="0" u="sng" strike="noStrike" baseline="0">
              <a:solidFill>
                <a:srgbClr val="0000FF"/>
              </a:solidFill>
              <a:latin typeface="Arial"/>
              <a:cs typeface="Arial"/>
            </a:rPr>
            <a:t>Contact Us</a:t>
          </a:r>
          <a:endParaRPr lang="en-GB"/>
        </a:p>
      </xdr:txBody>
    </xdr:sp>
    <xdr:clientData fPrintsWithSheet="0"/>
  </xdr:twoCellAnchor>
  <xdr:twoCellAnchor editAs="oneCell">
    <xdr:from>
      <xdr:col>6</xdr:col>
      <xdr:colOff>200024</xdr:colOff>
      <xdr:row>28</xdr:row>
      <xdr:rowOff>161925</xdr:rowOff>
    </xdr:from>
    <xdr:to>
      <xdr:col>9</xdr:col>
      <xdr:colOff>548324</xdr:colOff>
      <xdr:row>34</xdr:row>
      <xdr:rowOff>38100</xdr:rowOff>
    </xdr:to>
    <xdr:sp macro="" textlink="">
      <xdr:nvSpPr>
        <xdr:cNvPr id="6238" name="Rectangle 94">
          <a:extLst>
            <a:ext uri="{FF2B5EF4-FFF2-40B4-BE49-F238E27FC236}">
              <a16:creationId xmlns:a16="http://schemas.microsoft.com/office/drawing/2014/main" id="{3AF7310F-2A92-4854-B279-B9EEBCF41986}"/>
            </a:ext>
          </a:extLst>
        </xdr:cNvPr>
        <xdr:cNvSpPr>
          <a:spLocks noChangeArrowheads="1"/>
        </xdr:cNvSpPr>
      </xdr:nvSpPr>
      <xdr:spPr bwMode="auto">
        <a:xfrm>
          <a:off x="3124199" y="8534400"/>
          <a:ext cx="2520000" cy="10191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5.  Extract volume</a:t>
          </a:r>
        </a:p>
        <a:p>
          <a:pPr algn="l" rtl="0">
            <a:defRPr sz="1000"/>
          </a:pPr>
          <a:r>
            <a:rPr lang="en-GB" sz="1100" b="0" i="0" u="none" strike="noStrike" baseline="0">
              <a:solidFill>
                <a:srgbClr val="000000"/>
              </a:solidFill>
              <a:latin typeface="Gill Sans MT"/>
            </a:rPr>
            <a:t>Enter the volume of te enzyme solution and the sulphurica did solution used in the assay. The extraction volume will then be automatically calculated.</a:t>
          </a:r>
          <a:endParaRPr lang="en-GB"/>
        </a:p>
      </xdr:txBody>
    </xdr:sp>
    <xdr:clientData/>
  </xdr:twoCellAnchor>
  <xdr:twoCellAnchor>
    <xdr:from>
      <xdr:col>6</xdr:col>
      <xdr:colOff>85725</xdr:colOff>
      <xdr:row>24</xdr:row>
      <xdr:rowOff>57150</xdr:rowOff>
    </xdr:from>
    <xdr:to>
      <xdr:col>6</xdr:col>
      <xdr:colOff>171450</xdr:colOff>
      <xdr:row>24</xdr:row>
      <xdr:rowOff>142875</xdr:rowOff>
    </xdr:to>
    <xdr:sp macro="" textlink="">
      <xdr:nvSpPr>
        <xdr:cNvPr id="6463" name="AutoShape 97">
          <a:extLst>
            <a:ext uri="{FF2B5EF4-FFF2-40B4-BE49-F238E27FC236}">
              <a16:creationId xmlns:a16="http://schemas.microsoft.com/office/drawing/2014/main" id="{6BE0C023-0A8D-4D97-8275-B890056FAD2D}"/>
            </a:ext>
          </a:extLst>
        </xdr:cNvPr>
        <xdr:cNvSpPr>
          <a:spLocks noChangeArrowheads="1"/>
        </xdr:cNvSpPr>
      </xdr:nvSpPr>
      <xdr:spPr bwMode="auto">
        <a:xfrm>
          <a:off x="3009900" y="766762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0</xdr:colOff>
      <xdr:row>34</xdr:row>
      <xdr:rowOff>161925</xdr:rowOff>
    </xdr:from>
    <xdr:to>
      <xdr:col>5</xdr:col>
      <xdr:colOff>581025</xdr:colOff>
      <xdr:row>39</xdr:row>
      <xdr:rowOff>85725</xdr:rowOff>
    </xdr:to>
    <xdr:sp macro="" textlink="">
      <xdr:nvSpPr>
        <xdr:cNvPr id="6237" name="Rectangle 93">
          <a:extLst>
            <a:ext uri="{FF2B5EF4-FFF2-40B4-BE49-F238E27FC236}">
              <a16:creationId xmlns:a16="http://schemas.microsoft.com/office/drawing/2014/main" id="{CFD0D5AC-7A90-48E3-B769-8E3781FCBDED}"/>
            </a:ext>
          </a:extLst>
        </xdr:cNvPr>
        <xdr:cNvSpPr>
          <a:spLocks noChangeArrowheads="1"/>
        </xdr:cNvSpPr>
      </xdr:nvSpPr>
      <xdr:spPr bwMode="auto">
        <a:xfrm>
          <a:off x="257175" y="9677400"/>
          <a:ext cx="2524125" cy="8763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4.  Sample weight</a:t>
          </a:r>
        </a:p>
        <a:p>
          <a:pPr algn="l" rtl="0">
            <a:defRPr sz="1000"/>
          </a:pPr>
          <a:r>
            <a:rPr lang="en-GB" sz="1100" b="0" i="0" u="none" strike="noStrike" baseline="0">
              <a:solidFill>
                <a:srgbClr val="000000"/>
              </a:solidFill>
              <a:latin typeface="Gill Sans MT"/>
            </a:rPr>
            <a:t>Enter the sample weight (e.g. approximately 100 mg) correct to the nearest 0.1 mg.</a:t>
          </a:r>
          <a:endParaRPr lang="en-GB"/>
        </a:p>
      </xdr:txBody>
    </xdr:sp>
    <xdr:clientData/>
  </xdr:twoCellAnchor>
  <xdr:twoCellAnchor editAs="oneCell">
    <xdr:from>
      <xdr:col>10</xdr:col>
      <xdr:colOff>171449</xdr:colOff>
      <xdr:row>29</xdr:row>
      <xdr:rowOff>9525</xdr:rowOff>
    </xdr:from>
    <xdr:to>
      <xdr:col>13</xdr:col>
      <xdr:colOff>595949</xdr:colOff>
      <xdr:row>35</xdr:row>
      <xdr:rowOff>19050</xdr:rowOff>
    </xdr:to>
    <xdr:sp macro="" textlink="">
      <xdr:nvSpPr>
        <xdr:cNvPr id="6244" name="Rectangle 100">
          <a:extLst>
            <a:ext uri="{FF2B5EF4-FFF2-40B4-BE49-F238E27FC236}">
              <a16:creationId xmlns:a16="http://schemas.microsoft.com/office/drawing/2014/main" id="{83409AFB-2661-41A7-852A-77C3E08BC2BE}"/>
            </a:ext>
          </a:extLst>
        </xdr:cNvPr>
        <xdr:cNvSpPr>
          <a:spLocks noChangeArrowheads="1"/>
        </xdr:cNvSpPr>
      </xdr:nvSpPr>
      <xdr:spPr bwMode="auto">
        <a:xfrm>
          <a:off x="5991224" y="8572500"/>
          <a:ext cx="2520000" cy="11525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GB" sz="1100" b="1" i="0" u="none" strike="noStrike" baseline="0">
              <a:solidFill>
                <a:srgbClr val="000000"/>
              </a:solidFill>
              <a:latin typeface="Gill Sans MT"/>
            </a:rPr>
            <a:t>6.  Sample dilution</a:t>
          </a:r>
        </a:p>
        <a:p>
          <a:pPr algn="l" rtl="0">
            <a:defRPr sz="1000"/>
          </a:pPr>
          <a:r>
            <a:rPr lang="en-GB" sz="1100" b="0" i="0" u="none" strike="noStrike" baseline="0">
              <a:solidFill>
                <a:srgbClr val="000000"/>
              </a:solidFill>
              <a:latin typeface="Gill Sans MT"/>
            </a:rPr>
            <a:t>If reaction solutions after addition of the sulphuric acid are further diluted, then enter the dilution factor here (e.g. 10 for a 10-fold dilution for gelatinised starch samples).</a:t>
          </a:r>
          <a:endParaRPr lang="en-GB"/>
        </a:p>
      </xdr:txBody>
    </xdr:sp>
    <xdr:clientData/>
  </xdr:twoCellAnchor>
  <xdr:twoCellAnchor>
    <xdr:from>
      <xdr:col>7</xdr:col>
      <xdr:colOff>190500</xdr:colOff>
      <xdr:row>13</xdr:row>
      <xdr:rowOff>581025</xdr:rowOff>
    </xdr:from>
    <xdr:to>
      <xdr:col>9</xdr:col>
      <xdr:colOff>523875</xdr:colOff>
      <xdr:row>18</xdr:row>
      <xdr:rowOff>0</xdr:rowOff>
    </xdr:to>
    <xdr:cxnSp macro="">
      <xdr:nvCxnSpPr>
        <xdr:cNvPr id="6466" name="Straight Arrow Connector 2">
          <a:extLst>
            <a:ext uri="{FF2B5EF4-FFF2-40B4-BE49-F238E27FC236}">
              <a16:creationId xmlns:a16="http://schemas.microsoft.com/office/drawing/2014/main" id="{CEDEFCA4-A058-4416-A3F5-87609023DBE2}"/>
            </a:ext>
          </a:extLst>
        </xdr:cNvPr>
        <xdr:cNvCxnSpPr>
          <a:cxnSpLocks noChangeShapeType="1"/>
          <a:stCxn id="6155" idx="1"/>
        </xdr:cNvCxnSpPr>
      </xdr:nvCxnSpPr>
      <xdr:spPr bwMode="auto">
        <a:xfrm flipH="1">
          <a:off x="3838575" y="4819650"/>
          <a:ext cx="1781175" cy="90487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25</xdr:row>
      <xdr:rowOff>152400</xdr:rowOff>
    </xdr:from>
    <xdr:to>
      <xdr:col>5</xdr:col>
      <xdr:colOff>19050</xdr:colOff>
      <xdr:row>28</xdr:row>
      <xdr:rowOff>171450</xdr:rowOff>
    </xdr:to>
    <xdr:cxnSp macro="">
      <xdr:nvCxnSpPr>
        <xdr:cNvPr id="6467" name="Straight Arrow Connector 31">
          <a:extLst>
            <a:ext uri="{FF2B5EF4-FFF2-40B4-BE49-F238E27FC236}">
              <a16:creationId xmlns:a16="http://schemas.microsoft.com/office/drawing/2014/main" id="{9F2BA448-E250-459C-A94A-693AE81EBB28}"/>
            </a:ext>
          </a:extLst>
        </xdr:cNvPr>
        <xdr:cNvCxnSpPr>
          <a:cxnSpLocks noChangeShapeType="1"/>
          <a:stCxn id="6159" idx="0"/>
        </xdr:cNvCxnSpPr>
      </xdr:nvCxnSpPr>
      <xdr:spPr bwMode="auto">
        <a:xfrm flipV="1">
          <a:off x="1514475" y="7953375"/>
          <a:ext cx="704850" cy="5905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581025</xdr:colOff>
      <xdr:row>25</xdr:row>
      <xdr:rowOff>133350</xdr:rowOff>
    </xdr:from>
    <xdr:to>
      <xdr:col>7</xdr:col>
      <xdr:colOff>447675</xdr:colOff>
      <xdr:row>37</xdr:row>
      <xdr:rowOff>28575</xdr:rowOff>
    </xdr:to>
    <xdr:cxnSp macro="">
      <xdr:nvCxnSpPr>
        <xdr:cNvPr id="6468" name="Straight Arrow Connector 34">
          <a:extLst>
            <a:ext uri="{FF2B5EF4-FFF2-40B4-BE49-F238E27FC236}">
              <a16:creationId xmlns:a16="http://schemas.microsoft.com/office/drawing/2014/main" id="{78C4ED15-B467-4943-9B7F-BDC6A5FD8214}"/>
            </a:ext>
          </a:extLst>
        </xdr:cNvPr>
        <xdr:cNvCxnSpPr>
          <a:cxnSpLocks noChangeShapeType="1"/>
          <a:stCxn id="6237" idx="3"/>
        </xdr:cNvCxnSpPr>
      </xdr:nvCxnSpPr>
      <xdr:spPr bwMode="auto">
        <a:xfrm flipV="1">
          <a:off x="2781300" y="7934325"/>
          <a:ext cx="1314450" cy="21812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76200</xdr:colOff>
      <xdr:row>23</xdr:row>
      <xdr:rowOff>219075</xdr:rowOff>
    </xdr:from>
    <xdr:to>
      <xdr:col>12</xdr:col>
      <xdr:colOff>47625</xdr:colOff>
      <xdr:row>29</xdr:row>
      <xdr:rowOff>9525</xdr:rowOff>
    </xdr:to>
    <xdr:cxnSp macro="">
      <xdr:nvCxnSpPr>
        <xdr:cNvPr id="6469" name="Straight Arrow Connector 37">
          <a:extLst>
            <a:ext uri="{FF2B5EF4-FFF2-40B4-BE49-F238E27FC236}">
              <a16:creationId xmlns:a16="http://schemas.microsoft.com/office/drawing/2014/main" id="{F564507D-7AC7-437C-ADB8-CFDDF7602967}"/>
            </a:ext>
          </a:extLst>
        </xdr:cNvPr>
        <xdr:cNvCxnSpPr>
          <a:cxnSpLocks noChangeShapeType="1"/>
          <a:stCxn id="6244" idx="0"/>
        </xdr:cNvCxnSpPr>
      </xdr:nvCxnSpPr>
      <xdr:spPr bwMode="auto">
        <a:xfrm flipH="1" flipV="1">
          <a:off x="6619875" y="6877050"/>
          <a:ext cx="628650" cy="16954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26</xdr:row>
      <xdr:rowOff>0</xdr:rowOff>
    </xdr:from>
    <xdr:to>
      <xdr:col>8</xdr:col>
      <xdr:colOff>657225</xdr:colOff>
      <xdr:row>28</xdr:row>
      <xdr:rowOff>161925</xdr:rowOff>
    </xdr:to>
    <xdr:cxnSp macro="">
      <xdr:nvCxnSpPr>
        <xdr:cNvPr id="6470" name="Straight Arrow Connector 40">
          <a:extLst>
            <a:ext uri="{FF2B5EF4-FFF2-40B4-BE49-F238E27FC236}">
              <a16:creationId xmlns:a16="http://schemas.microsoft.com/office/drawing/2014/main" id="{275D78D6-BB21-46E1-8A0C-9F4E32E25BC1}"/>
            </a:ext>
          </a:extLst>
        </xdr:cNvPr>
        <xdr:cNvCxnSpPr>
          <a:cxnSpLocks noChangeShapeType="1"/>
          <a:stCxn id="6238" idx="0"/>
        </xdr:cNvCxnSpPr>
      </xdr:nvCxnSpPr>
      <xdr:spPr bwMode="auto">
        <a:xfrm flipV="1">
          <a:off x="4381500" y="7991475"/>
          <a:ext cx="647700" cy="54292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85725</xdr:colOff>
      <xdr:row>12</xdr:row>
      <xdr:rowOff>66675</xdr:rowOff>
    </xdr:from>
    <xdr:to>
      <xdr:col>7</xdr:col>
      <xdr:colOff>171450</xdr:colOff>
      <xdr:row>12</xdr:row>
      <xdr:rowOff>171450</xdr:rowOff>
    </xdr:to>
    <xdr:sp macro="" textlink="">
      <xdr:nvSpPr>
        <xdr:cNvPr id="2186" name="AutoShape 11">
          <a:extLst>
            <a:ext uri="{FF2B5EF4-FFF2-40B4-BE49-F238E27FC236}">
              <a16:creationId xmlns:a16="http://schemas.microsoft.com/office/drawing/2014/main" id="{FBB27376-3900-4F49-A742-D7A594419B67}"/>
            </a:ext>
          </a:extLst>
        </xdr:cNvPr>
        <xdr:cNvSpPr>
          <a:spLocks noChangeArrowheads="1"/>
        </xdr:cNvSpPr>
      </xdr:nvSpPr>
      <xdr:spPr bwMode="auto">
        <a:xfrm>
          <a:off x="3552825" y="3943350"/>
          <a:ext cx="0" cy="10477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828675</xdr:colOff>
      <xdr:row>2</xdr:row>
      <xdr:rowOff>180975</xdr:rowOff>
    </xdr:from>
    <xdr:to>
      <xdr:col>17</xdr:col>
      <xdr:colOff>95250</xdr:colOff>
      <xdr:row>4</xdr:row>
      <xdr:rowOff>9525</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id="{FDE3CAE6-46BA-4E56-B20F-C13B310341BE}"/>
            </a:ext>
          </a:extLst>
        </xdr:cNvPr>
        <xdr:cNvSpPr txBox="1">
          <a:spLocks noChangeArrowheads="1"/>
        </xdr:cNvSpPr>
      </xdr:nvSpPr>
      <xdr:spPr bwMode="auto">
        <a:xfrm>
          <a:off x="8620125" y="1543050"/>
          <a:ext cx="962025"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Instructions</a:t>
          </a:r>
          <a:endParaRPr lang="en-GB"/>
        </a:p>
      </xdr:txBody>
    </xdr:sp>
    <xdr:clientData fPrintsWithSheet="0"/>
  </xdr:twoCellAnchor>
  <xdr:twoCellAnchor>
    <xdr:from>
      <xdr:col>13</xdr:col>
      <xdr:colOff>828675</xdr:colOff>
      <xdr:row>4</xdr:row>
      <xdr:rowOff>9525</xdr:rowOff>
    </xdr:from>
    <xdr:to>
      <xdr:col>17</xdr:col>
      <xdr:colOff>95250</xdr:colOff>
      <xdr:row>5</xdr:row>
      <xdr:rowOff>19050</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id="{612CC204-9EA0-40C1-8EA0-2127F4E33049}"/>
            </a:ext>
          </a:extLst>
        </xdr:cNvPr>
        <xdr:cNvSpPr txBox="1">
          <a:spLocks noChangeArrowheads="1"/>
        </xdr:cNvSpPr>
      </xdr:nvSpPr>
      <xdr:spPr bwMode="auto">
        <a:xfrm>
          <a:off x="8620125" y="1752600"/>
          <a:ext cx="962025"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Contact Us</a:t>
          </a:r>
          <a:endParaRPr lang="en-GB"/>
        </a:p>
      </xdr:txBody>
    </xdr:sp>
    <xdr:clientData fPrintsWithSheet="0"/>
  </xdr:twoCellAnchor>
  <xdr:twoCellAnchor>
    <xdr:from>
      <xdr:col>22</xdr:col>
      <xdr:colOff>0</xdr:colOff>
      <xdr:row>4</xdr:row>
      <xdr:rowOff>85725</xdr:rowOff>
    </xdr:from>
    <xdr:to>
      <xdr:col>22</xdr:col>
      <xdr:colOff>0</xdr:colOff>
      <xdr:row>4</xdr:row>
      <xdr:rowOff>85725</xdr:rowOff>
    </xdr:to>
    <xdr:sp macro="" textlink="">
      <xdr:nvSpPr>
        <xdr:cNvPr id="2189" name="Line 29">
          <a:extLst>
            <a:ext uri="{FF2B5EF4-FFF2-40B4-BE49-F238E27FC236}">
              <a16:creationId xmlns:a16="http://schemas.microsoft.com/office/drawing/2014/main" id="{58ADA146-20B9-489A-A887-210F73E46EEB}"/>
            </a:ext>
          </a:extLst>
        </xdr:cNvPr>
        <xdr:cNvSpPr>
          <a:spLocks noChangeShapeType="1"/>
        </xdr:cNvSpPr>
      </xdr:nvSpPr>
      <xdr:spPr bwMode="auto">
        <a:xfrm>
          <a:off x="3078480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22</xdr:col>
      <xdr:colOff>0</xdr:colOff>
      <xdr:row>4</xdr:row>
      <xdr:rowOff>85725</xdr:rowOff>
    </xdr:from>
    <xdr:to>
      <xdr:col>22</xdr:col>
      <xdr:colOff>0</xdr:colOff>
      <xdr:row>4</xdr:row>
      <xdr:rowOff>85725</xdr:rowOff>
    </xdr:to>
    <xdr:sp macro="" textlink="">
      <xdr:nvSpPr>
        <xdr:cNvPr id="2190" name="Line 30">
          <a:extLst>
            <a:ext uri="{FF2B5EF4-FFF2-40B4-BE49-F238E27FC236}">
              <a16:creationId xmlns:a16="http://schemas.microsoft.com/office/drawing/2014/main" id="{3BBC6AC7-39DC-45C5-B982-A9802E5F2047}"/>
            </a:ext>
          </a:extLst>
        </xdr:cNvPr>
        <xdr:cNvSpPr>
          <a:spLocks noChangeShapeType="1"/>
        </xdr:cNvSpPr>
      </xdr:nvSpPr>
      <xdr:spPr bwMode="auto">
        <a:xfrm flipH="1">
          <a:off x="30784800" y="182880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22</xdr:col>
      <xdr:colOff>0</xdr:colOff>
      <xdr:row>4</xdr:row>
      <xdr:rowOff>114300</xdr:rowOff>
    </xdr:from>
    <xdr:to>
      <xdr:col>22</xdr:col>
      <xdr:colOff>0</xdr:colOff>
      <xdr:row>4</xdr:row>
      <xdr:rowOff>114300</xdr:rowOff>
    </xdr:to>
    <xdr:sp macro="" textlink="">
      <xdr:nvSpPr>
        <xdr:cNvPr id="2191" name="Line 31">
          <a:extLst>
            <a:ext uri="{FF2B5EF4-FFF2-40B4-BE49-F238E27FC236}">
              <a16:creationId xmlns:a16="http://schemas.microsoft.com/office/drawing/2014/main" id="{25F770AA-C403-41F8-9F4D-2C540020B296}"/>
            </a:ext>
          </a:extLst>
        </xdr:cNvPr>
        <xdr:cNvSpPr>
          <a:spLocks noChangeShapeType="1"/>
        </xdr:cNvSpPr>
      </xdr:nvSpPr>
      <xdr:spPr bwMode="auto">
        <a:xfrm flipH="1">
          <a:off x="30784800" y="1857375"/>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fPrintsWithSheet="0"/>
  </xdr:twoCellAnchor>
  <xdr:twoCellAnchor>
    <xdr:from>
      <xdr:col>2</xdr:col>
      <xdr:colOff>19050</xdr:colOff>
      <xdr:row>53</xdr:row>
      <xdr:rowOff>171450</xdr:rowOff>
    </xdr:from>
    <xdr:to>
      <xdr:col>4</xdr:col>
      <xdr:colOff>114300</xdr:colOff>
      <xdr:row>54</xdr:row>
      <xdr:rowOff>161925</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id="{D489DEAC-12FC-44FF-B1E0-8E3154A3FFDE}"/>
            </a:ext>
          </a:extLst>
        </xdr:cNvPr>
        <xdr:cNvSpPr txBox="1">
          <a:spLocks noChangeArrowheads="1"/>
        </xdr:cNvSpPr>
      </xdr:nvSpPr>
      <xdr:spPr bwMode="auto">
        <a:xfrm>
          <a:off x="247650" y="11934825"/>
          <a:ext cx="172402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sng" strike="noStrike" baseline="0">
              <a:solidFill>
                <a:srgbClr val="0000FF"/>
              </a:solidFill>
              <a:latin typeface="Arial"/>
              <a:cs typeface="Arial"/>
            </a:rPr>
            <a:t>Back to Top of Page</a:t>
          </a:r>
          <a:endParaRPr lang="en-GB"/>
        </a:p>
      </xdr:txBody>
    </xdr:sp>
    <xdr:clientData fPrintsWithSheet="0"/>
  </xdr:twoCellAnchor>
  <xdr:twoCellAnchor>
    <xdr:from>
      <xdr:col>8</xdr:col>
      <xdr:colOff>85725</xdr:colOff>
      <xdr:row>12</xdr:row>
      <xdr:rowOff>66675</xdr:rowOff>
    </xdr:from>
    <xdr:to>
      <xdr:col>8</xdr:col>
      <xdr:colOff>171450</xdr:colOff>
      <xdr:row>12</xdr:row>
      <xdr:rowOff>171450</xdr:rowOff>
    </xdr:to>
    <xdr:sp macro="" textlink="">
      <xdr:nvSpPr>
        <xdr:cNvPr id="2193" name="AutoShape 55">
          <a:extLst>
            <a:ext uri="{FF2B5EF4-FFF2-40B4-BE49-F238E27FC236}">
              <a16:creationId xmlns:a16="http://schemas.microsoft.com/office/drawing/2014/main" id="{10B4ED7D-B0C6-4B78-8650-53D03AB1055D}"/>
            </a:ext>
          </a:extLst>
        </xdr:cNvPr>
        <xdr:cNvSpPr>
          <a:spLocks noChangeArrowheads="1"/>
        </xdr:cNvSpPr>
      </xdr:nvSpPr>
      <xdr:spPr bwMode="auto">
        <a:xfrm>
          <a:off x="3638550" y="3943350"/>
          <a:ext cx="85725" cy="10477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0</xdr:colOff>
      <xdr:row>1</xdr:row>
      <xdr:rowOff>0</xdr:rowOff>
    </xdr:from>
    <xdr:to>
      <xdr:col>18</xdr:col>
      <xdr:colOff>0</xdr:colOff>
      <xdr:row>2</xdr:row>
      <xdr:rowOff>120650</xdr:rowOff>
    </xdr:to>
    <xdr:pic>
      <xdr:nvPicPr>
        <xdr:cNvPr id="3" name="Picture 2">
          <a:extLst>
            <a:ext uri="{FF2B5EF4-FFF2-40B4-BE49-F238E27FC236}">
              <a16:creationId xmlns:a16="http://schemas.microsoft.com/office/drawing/2014/main" id="{344F0424-BD4A-4B92-85EF-E7D4AB588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300" y="95250"/>
          <a:ext cx="9486900" cy="1539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2" Type="http://schemas.openxmlformats.org/officeDocument/2006/relationships/hyperlink" Target="http://www.megazyme.com/" TargetMode="External"/><Relationship Id="rId1" Type="http://schemas.openxmlformats.org/officeDocument/2006/relationships/hyperlink" Target="mailto:info@megazyme.com" TargetMode="External"/><Relationship Id="rId5" Type="http://schemas.openxmlformats.org/officeDocument/2006/relationships/drawing" Target="../drawings/drawing1.xml"/><Relationship Id="rId4" Type="http://schemas.openxmlformats.org/officeDocument/2006/relationships/hyperlink" Target="http://support.megazyme.com/support/hom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zoomScaleNormal="82" workbookViewId="0">
      <selection activeCell="P7" sqref="P7"/>
    </sheetView>
  </sheetViews>
  <sheetFormatPr defaultColWidth="12.28515625" defaultRowHeight="15" x14ac:dyDescent="0.3"/>
  <cols>
    <col min="1" max="1" width="1.7109375" style="100" customWidth="1"/>
    <col min="2" max="2" width="0.42578125" style="100" customWidth="1"/>
    <col min="3" max="3" width="1.7109375" style="107" customWidth="1"/>
    <col min="4" max="4" width="18.28515625" style="100" customWidth="1"/>
    <col min="5" max="11" width="10.85546875" style="100" customWidth="1"/>
    <col min="12" max="12" width="9.85546875" style="100" customWidth="1"/>
    <col min="13" max="13" width="10.7109375" style="100" customWidth="1"/>
    <col min="14" max="14" width="9.28515625" style="100" customWidth="1"/>
    <col min="15" max="15" width="1.7109375" style="100" customWidth="1"/>
    <col min="16" max="16" width="86" style="99" customWidth="1"/>
    <col min="17" max="16384" width="12.28515625" style="100"/>
  </cols>
  <sheetData>
    <row r="1" spans="1:16" ht="7.7" customHeight="1" x14ac:dyDescent="0.3">
      <c r="A1" s="15"/>
      <c r="B1" s="15"/>
      <c r="C1" s="21"/>
      <c r="D1" s="15"/>
      <c r="E1" s="15"/>
      <c r="F1" s="15"/>
      <c r="G1" s="15"/>
      <c r="H1" s="15"/>
      <c r="I1" s="15"/>
      <c r="J1" s="15"/>
      <c r="K1" s="15"/>
      <c r="L1" s="15"/>
      <c r="M1" s="15"/>
      <c r="N1" s="15"/>
      <c r="O1" s="15"/>
    </row>
    <row r="2" spans="1:16" ht="13.7" customHeight="1" x14ac:dyDescent="0.3">
      <c r="A2" s="15"/>
      <c r="B2" s="17"/>
      <c r="C2" s="22"/>
      <c r="D2" s="17"/>
      <c r="E2" s="17"/>
      <c r="F2" s="17"/>
      <c r="G2" s="17"/>
      <c r="H2" s="17"/>
      <c r="I2" s="17"/>
      <c r="J2" s="17"/>
      <c r="K2" s="17"/>
      <c r="L2" s="17"/>
      <c r="M2" s="17"/>
      <c r="N2" s="17"/>
      <c r="O2" s="17"/>
    </row>
    <row r="3" spans="1:16" ht="27" customHeight="1" x14ac:dyDescent="0.3">
      <c r="A3" s="15"/>
      <c r="B3" s="17"/>
      <c r="C3" s="22"/>
      <c r="D3" s="18"/>
      <c r="E3" s="18"/>
      <c r="F3" s="18"/>
      <c r="G3" s="18"/>
      <c r="H3" s="18"/>
      <c r="I3" s="18"/>
      <c r="J3" s="18"/>
      <c r="K3" s="18"/>
      <c r="L3" s="18"/>
      <c r="M3" s="18"/>
      <c r="N3" s="18"/>
      <c r="O3" s="42"/>
    </row>
    <row r="4" spans="1:16" ht="27" customHeight="1" x14ac:dyDescent="0.3">
      <c r="A4" s="15"/>
      <c r="B4" s="17"/>
      <c r="C4" s="22"/>
      <c r="D4" s="18"/>
      <c r="E4" s="18"/>
      <c r="F4" s="18"/>
      <c r="G4" s="18"/>
      <c r="H4" s="18"/>
      <c r="I4" s="18"/>
      <c r="J4" s="18"/>
      <c r="K4" s="18"/>
      <c r="L4" s="18"/>
      <c r="M4" s="18"/>
      <c r="N4" s="18"/>
      <c r="O4" s="42"/>
    </row>
    <row r="5" spans="1:16" ht="34.5" customHeight="1" x14ac:dyDescent="0.3">
      <c r="A5" s="15"/>
      <c r="B5" s="17"/>
      <c r="C5" s="23"/>
      <c r="D5" s="31"/>
      <c r="E5" s="31"/>
      <c r="F5" s="31"/>
      <c r="G5" s="31"/>
      <c r="H5" s="31"/>
      <c r="I5" s="31"/>
      <c r="J5" s="31"/>
      <c r="K5" s="31"/>
      <c r="L5" s="31"/>
      <c r="M5" s="31"/>
      <c r="N5" s="31"/>
      <c r="O5" s="42"/>
    </row>
    <row r="6" spans="1:16" ht="13.7" customHeight="1" x14ac:dyDescent="0.3">
      <c r="A6" s="15"/>
      <c r="B6" s="17"/>
      <c r="C6" s="23"/>
      <c r="D6" s="19"/>
      <c r="E6" s="19"/>
      <c r="F6" s="19"/>
      <c r="G6" s="19"/>
      <c r="H6" s="19"/>
      <c r="I6" s="19"/>
      <c r="J6" s="19"/>
      <c r="K6" s="19"/>
      <c r="L6" s="19"/>
      <c r="M6" s="19"/>
      <c r="N6" s="19"/>
      <c r="O6" s="42"/>
    </row>
    <row r="7" spans="1:16" s="99" customFormat="1" ht="42.95" customHeight="1" x14ac:dyDescent="0.4">
      <c r="A7" s="15"/>
      <c r="B7" s="17"/>
      <c r="C7" s="43" t="s">
        <v>11</v>
      </c>
      <c r="D7" s="24"/>
      <c r="E7" s="24"/>
      <c r="F7" s="24"/>
      <c r="G7" s="24"/>
      <c r="H7" s="24"/>
      <c r="I7" s="24"/>
      <c r="J7" s="24"/>
      <c r="K7" s="24"/>
      <c r="L7" s="24"/>
      <c r="M7" s="24"/>
      <c r="N7" s="24"/>
      <c r="O7" s="42"/>
    </row>
    <row r="8" spans="1:16" s="99" customFormat="1" ht="61.7" customHeight="1" x14ac:dyDescent="0.3">
      <c r="A8" s="15"/>
      <c r="B8" s="17"/>
      <c r="C8" s="108" t="s">
        <v>35</v>
      </c>
      <c r="D8" s="110"/>
      <c r="E8" s="110"/>
      <c r="F8" s="110"/>
      <c r="G8" s="110"/>
      <c r="H8" s="110"/>
      <c r="I8" s="110"/>
      <c r="J8" s="110"/>
      <c r="K8" s="110"/>
      <c r="L8" s="110"/>
      <c r="M8" s="110"/>
      <c r="N8" s="110"/>
      <c r="O8" s="110"/>
    </row>
    <row r="9" spans="1:16" s="99" customFormat="1" ht="54.95" customHeight="1" x14ac:dyDescent="0.4">
      <c r="A9" s="15"/>
      <c r="B9" s="17"/>
      <c r="C9" s="43" t="s">
        <v>12</v>
      </c>
      <c r="D9" s="26"/>
      <c r="E9" s="26"/>
      <c r="F9" s="26"/>
      <c r="G9" s="26"/>
      <c r="H9" s="26"/>
      <c r="I9" s="26"/>
      <c r="J9" s="26"/>
      <c r="K9" s="26"/>
      <c r="L9" s="26"/>
      <c r="M9" s="26"/>
      <c r="N9" s="26"/>
      <c r="O9" s="17"/>
    </row>
    <row r="10" spans="1:16" s="99" customFormat="1" ht="18.75" x14ac:dyDescent="0.35">
      <c r="A10" s="15"/>
      <c r="B10" s="17"/>
      <c r="C10" s="40" t="s">
        <v>14</v>
      </c>
      <c r="D10" s="26"/>
      <c r="E10" s="26"/>
      <c r="F10" s="26"/>
      <c r="G10" s="26"/>
      <c r="H10" s="26"/>
      <c r="I10" s="26"/>
      <c r="J10" s="26"/>
      <c r="K10" s="26"/>
      <c r="L10" s="26"/>
      <c r="M10" s="26"/>
      <c r="N10" s="26"/>
      <c r="O10" s="17"/>
    </row>
    <row r="11" spans="1:16" s="99" customFormat="1" ht="17.25" x14ac:dyDescent="0.35">
      <c r="A11" s="15"/>
      <c r="B11" s="17"/>
      <c r="C11" s="40" t="s">
        <v>15</v>
      </c>
      <c r="D11" s="26"/>
      <c r="E11" s="26"/>
      <c r="F11" s="26"/>
      <c r="G11" s="26"/>
      <c r="H11" s="26"/>
      <c r="I11" s="26"/>
      <c r="J11" s="26"/>
      <c r="K11" s="26"/>
      <c r="L11" s="26"/>
      <c r="M11" s="26"/>
      <c r="N11" s="26"/>
      <c r="O11" s="17"/>
    </row>
    <row r="12" spans="1:16" s="99" customFormat="1" ht="17.25" x14ac:dyDescent="0.35">
      <c r="A12" s="15"/>
      <c r="B12" s="17"/>
      <c r="C12" s="40"/>
      <c r="D12" s="26"/>
      <c r="E12" s="26"/>
      <c r="F12" s="26"/>
      <c r="G12" s="26"/>
      <c r="H12" s="26"/>
      <c r="I12" s="26"/>
      <c r="J12" s="26"/>
      <c r="K12" s="26"/>
      <c r="L12" s="26"/>
      <c r="M12" s="26"/>
      <c r="N12" s="26"/>
      <c r="O12" s="17"/>
    </row>
    <row r="13" spans="1:16" s="99" customFormat="1" x14ac:dyDescent="0.3">
      <c r="A13" s="15"/>
      <c r="B13" s="17"/>
      <c r="C13" s="22"/>
      <c r="D13" s="26"/>
      <c r="E13" s="26"/>
      <c r="F13" s="26"/>
      <c r="G13" s="26"/>
      <c r="H13" s="26"/>
      <c r="I13" s="26"/>
      <c r="J13" s="26"/>
      <c r="K13" s="26"/>
      <c r="L13" s="26"/>
      <c r="M13" s="26"/>
      <c r="N13" s="26"/>
      <c r="O13" s="17"/>
    </row>
    <row r="14" spans="1:16" s="99" customFormat="1" ht="45.95" customHeight="1" x14ac:dyDescent="0.3">
      <c r="A14" s="15"/>
      <c r="B14" s="17"/>
      <c r="C14" s="22"/>
      <c r="D14" s="26"/>
      <c r="E14" s="26"/>
      <c r="F14" s="26"/>
      <c r="G14" s="26"/>
      <c r="H14" s="26"/>
      <c r="I14" s="26"/>
      <c r="J14" s="26"/>
      <c r="K14" s="26"/>
      <c r="L14" s="26"/>
      <c r="M14" s="26"/>
      <c r="N14" s="26"/>
      <c r="O14" s="17"/>
    </row>
    <row r="15" spans="1:16" s="99" customFormat="1" ht="17.25" x14ac:dyDescent="0.35">
      <c r="A15" s="15"/>
      <c r="B15" s="17"/>
      <c r="C15" s="22"/>
      <c r="D15" s="71" t="s">
        <v>10</v>
      </c>
      <c r="E15" s="111"/>
      <c r="F15" s="112"/>
      <c r="G15" s="113"/>
      <c r="H15" s="19"/>
      <c r="I15" s="19"/>
      <c r="J15" s="19"/>
      <c r="K15" s="72"/>
      <c r="L15" s="17"/>
      <c r="M15" s="17"/>
      <c r="N15" s="17"/>
      <c r="O15" s="73"/>
      <c r="P15" s="101"/>
    </row>
    <row r="16" spans="1:16" s="99" customFormat="1" ht="24.2" customHeight="1" x14ac:dyDescent="0.3">
      <c r="A16" s="15"/>
      <c r="B16" s="17"/>
      <c r="C16" s="22"/>
      <c r="D16" s="17"/>
      <c r="E16" s="17"/>
      <c r="F16" s="17"/>
      <c r="G16" s="17"/>
      <c r="H16" s="19"/>
      <c r="I16" s="19"/>
      <c r="J16" s="19"/>
      <c r="K16" s="17"/>
      <c r="L16" s="17"/>
      <c r="M16" s="17"/>
      <c r="N16" s="17"/>
      <c r="O16" s="17"/>
    </row>
    <row r="17" spans="1:16" s="99" customFormat="1" x14ac:dyDescent="0.3">
      <c r="A17" s="15"/>
      <c r="B17" s="17"/>
      <c r="C17" s="22"/>
      <c r="D17" s="19"/>
      <c r="E17" s="5" t="s">
        <v>32</v>
      </c>
      <c r="F17" s="1"/>
      <c r="G17" s="17"/>
      <c r="H17" s="19"/>
      <c r="I17" s="19"/>
      <c r="J17" s="19"/>
      <c r="K17" s="17"/>
      <c r="L17" s="17"/>
      <c r="M17" s="19"/>
      <c r="N17" s="19"/>
      <c r="O17" s="17"/>
    </row>
    <row r="18" spans="1:16" s="99" customFormat="1" x14ac:dyDescent="0.3">
      <c r="A18" s="15"/>
      <c r="B18" s="17"/>
      <c r="C18" s="22"/>
      <c r="D18" s="19"/>
      <c r="E18" s="57" t="s">
        <v>16</v>
      </c>
      <c r="F18" s="57" t="s">
        <v>17</v>
      </c>
      <c r="G18" s="74" t="s">
        <v>18</v>
      </c>
      <c r="H18" s="74" t="s">
        <v>19</v>
      </c>
      <c r="I18" s="75" t="s">
        <v>24</v>
      </c>
      <c r="J18" s="95"/>
      <c r="K18" s="96"/>
      <c r="L18" s="19"/>
      <c r="M18" s="25"/>
      <c r="N18" s="19"/>
      <c r="O18" s="17"/>
    </row>
    <row r="19" spans="1:16" s="99" customFormat="1" x14ac:dyDescent="0.3">
      <c r="A19" s="15"/>
      <c r="B19" s="17"/>
      <c r="C19" s="22"/>
      <c r="D19" s="19"/>
      <c r="E19" s="60"/>
      <c r="F19" s="60"/>
      <c r="G19" s="76"/>
      <c r="H19" s="76"/>
      <c r="I19" s="77"/>
      <c r="J19" s="97"/>
      <c r="K19" s="97"/>
      <c r="L19" s="19"/>
      <c r="M19" s="17"/>
      <c r="N19" s="19"/>
      <c r="O19" s="19"/>
    </row>
    <row r="20" spans="1:16" s="99" customFormat="1" ht="4.7" customHeight="1" x14ac:dyDescent="0.3">
      <c r="A20" s="15"/>
      <c r="B20" s="17"/>
      <c r="C20" s="22"/>
      <c r="D20" s="19"/>
      <c r="E20" s="79"/>
      <c r="F20" s="79"/>
      <c r="G20" s="27"/>
      <c r="H20" s="27"/>
      <c r="I20" s="27"/>
      <c r="J20" s="27"/>
      <c r="K20" s="27"/>
      <c r="L20" s="19"/>
      <c r="M20" s="17"/>
      <c r="N20" s="19"/>
      <c r="O20" s="19"/>
    </row>
    <row r="21" spans="1:16" s="99" customFormat="1" x14ac:dyDescent="0.3">
      <c r="A21" s="15"/>
      <c r="B21" s="17"/>
      <c r="C21" s="22"/>
      <c r="D21" s="17"/>
      <c r="E21" s="66"/>
      <c r="F21" s="70" t="s">
        <v>33</v>
      </c>
      <c r="G21" s="17"/>
      <c r="H21" s="17"/>
      <c r="I21" s="17"/>
      <c r="J21" s="17"/>
      <c r="K21" s="17"/>
      <c r="L21" s="17"/>
      <c r="M21" s="17"/>
      <c r="N21" s="17"/>
      <c r="O21" s="17"/>
    </row>
    <row r="22" spans="1:16" s="99" customFormat="1" x14ac:dyDescent="0.3">
      <c r="A22" s="15"/>
      <c r="B22" s="17"/>
      <c r="C22" s="22"/>
      <c r="D22" s="17"/>
      <c r="E22" s="19"/>
      <c r="F22" s="70" t="s">
        <v>34</v>
      </c>
      <c r="G22" s="17"/>
      <c r="H22" s="17"/>
      <c r="I22" s="17"/>
      <c r="J22" s="17"/>
      <c r="K22" s="17"/>
      <c r="L22" s="17"/>
      <c r="M22" s="17"/>
      <c r="N22" s="17"/>
      <c r="O22" s="17"/>
    </row>
    <row r="23" spans="1:16" s="99" customFormat="1" ht="24" customHeight="1" x14ac:dyDescent="0.3">
      <c r="A23" s="15"/>
      <c r="B23" s="17"/>
      <c r="C23" s="22"/>
      <c r="D23" s="17"/>
      <c r="E23" s="19"/>
      <c r="F23" s="17"/>
      <c r="G23" s="17"/>
      <c r="H23" s="17"/>
      <c r="I23" s="17"/>
      <c r="J23" s="17"/>
      <c r="K23" s="17"/>
      <c r="L23" s="17"/>
      <c r="M23" s="17"/>
      <c r="N23" s="17"/>
      <c r="O23" s="44"/>
      <c r="P23" s="102"/>
    </row>
    <row r="24" spans="1:16" s="99" customFormat="1" ht="75" x14ac:dyDescent="0.3">
      <c r="A24" s="15"/>
      <c r="B24" s="17"/>
      <c r="C24" s="22"/>
      <c r="D24" s="8" t="s">
        <v>0</v>
      </c>
      <c r="E24" s="114" t="s">
        <v>23</v>
      </c>
      <c r="F24" s="115"/>
      <c r="G24" s="116"/>
      <c r="H24" s="20" t="s">
        <v>26</v>
      </c>
      <c r="I24" s="90" t="s">
        <v>36</v>
      </c>
      <c r="J24" s="90" t="s">
        <v>37</v>
      </c>
      <c r="K24" s="20" t="s">
        <v>22</v>
      </c>
      <c r="L24" s="20" t="s">
        <v>28</v>
      </c>
      <c r="M24" s="117" t="s">
        <v>29</v>
      </c>
      <c r="N24" s="118"/>
      <c r="O24" s="19"/>
      <c r="P24" s="103"/>
    </row>
    <row r="25" spans="1:16" s="99" customFormat="1" x14ac:dyDescent="0.3">
      <c r="A25" s="15"/>
      <c r="B25" s="17"/>
      <c r="C25" s="22"/>
      <c r="D25" s="8"/>
      <c r="E25" s="114" t="s">
        <v>20</v>
      </c>
      <c r="F25" s="116"/>
      <c r="G25" s="13" t="s">
        <v>21</v>
      </c>
      <c r="H25" s="8"/>
      <c r="I25" s="8"/>
      <c r="J25" s="8"/>
      <c r="K25" s="20"/>
      <c r="L25" s="56"/>
      <c r="M25" s="117"/>
      <c r="N25" s="118"/>
      <c r="O25" s="19"/>
      <c r="P25" s="103"/>
    </row>
    <row r="26" spans="1:16" s="99" customFormat="1" x14ac:dyDescent="0.3">
      <c r="A26" s="15"/>
      <c r="B26" s="17"/>
      <c r="C26" s="22"/>
      <c r="D26" s="63"/>
      <c r="E26" s="14"/>
      <c r="F26" s="14"/>
      <c r="G26" s="65"/>
      <c r="H26" s="63"/>
      <c r="I26" s="91">
        <v>1</v>
      </c>
      <c r="J26" s="91"/>
      <c r="K26" s="98"/>
      <c r="L26" s="63">
        <v>1</v>
      </c>
      <c r="M26" s="117"/>
      <c r="N26" s="118"/>
      <c r="O26" s="19"/>
      <c r="P26" s="104"/>
    </row>
    <row r="27" spans="1:16" s="99" customFormat="1" x14ac:dyDescent="0.3">
      <c r="A27" s="15"/>
      <c r="B27" s="17"/>
      <c r="C27" s="22"/>
      <c r="D27" s="63"/>
      <c r="E27" s="14"/>
      <c r="F27" s="14"/>
      <c r="G27" s="65"/>
      <c r="H27" s="63"/>
      <c r="I27" s="91">
        <v>1</v>
      </c>
      <c r="J27" s="91"/>
      <c r="K27" s="98"/>
      <c r="L27" s="63">
        <v>1</v>
      </c>
      <c r="M27" s="117"/>
      <c r="N27" s="118"/>
      <c r="O27" s="19"/>
      <c r="P27" s="104"/>
    </row>
    <row r="28" spans="1:16" s="99" customFormat="1" x14ac:dyDescent="0.3">
      <c r="A28" s="15"/>
      <c r="B28" s="17"/>
      <c r="C28" s="22"/>
      <c r="D28" s="27"/>
      <c r="E28" s="27"/>
      <c r="F28" s="27"/>
      <c r="G28" s="27"/>
      <c r="H28" s="27"/>
      <c r="I28" s="27"/>
      <c r="J28" s="27"/>
      <c r="K28" s="27"/>
      <c r="L28" s="27"/>
      <c r="M28" s="27"/>
      <c r="N28" s="27"/>
      <c r="O28" s="17"/>
    </row>
    <row r="29" spans="1:16" s="99" customFormat="1" x14ac:dyDescent="0.3">
      <c r="A29" s="15"/>
      <c r="B29" s="17"/>
      <c r="C29" s="22"/>
      <c r="D29" s="27"/>
      <c r="E29" s="27"/>
      <c r="F29" s="27"/>
      <c r="G29" s="27"/>
      <c r="H29" s="27"/>
      <c r="I29" s="27"/>
      <c r="J29" s="27"/>
      <c r="K29" s="27"/>
      <c r="L29" s="27"/>
      <c r="M29" s="27"/>
      <c r="N29" s="27"/>
      <c r="O29" s="17"/>
    </row>
    <row r="30" spans="1:16" s="99" customFormat="1" x14ac:dyDescent="0.3">
      <c r="A30" s="15"/>
      <c r="B30" s="17"/>
      <c r="C30" s="22"/>
      <c r="D30" s="27"/>
      <c r="E30" s="27"/>
      <c r="F30" s="27"/>
      <c r="G30" s="27"/>
      <c r="H30" s="27"/>
      <c r="I30" s="27"/>
      <c r="J30" s="27"/>
      <c r="K30" s="27"/>
      <c r="L30" s="27"/>
      <c r="M30" s="27"/>
      <c r="N30" s="27"/>
      <c r="O30" s="17"/>
    </row>
    <row r="31" spans="1:16" s="99" customFormat="1" x14ac:dyDescent="0.3">
      <c r="A31" s="15"/>
      <c r="B31" s="17"/>
      <c r="C31" s="22"/>
      <c r="D31" s="27"/>
      <c r="E31" s="27"/>
      <c r="F31" s="27"/>
      <c r="G31" s="27"/>
      <c r="H31" s="27"/>
      <c r="I31" s="27"/>
      <c r="J31" s="27"/>
      <c r="K31" s="27"/>
      <c r="L31" s="27"/>
      <c r="M31" s="27"/>
      <c r="N31" s="27"/>
      <c r="O31" s="17"/>
    </row>
    <row r="32" spans="1:16" s="99" customFormat="1" x14ac:dyDescent="0.3">
      <c r="A32" s="15"/>
      <c r="B32" s="17"/>
      <c r="C32" s="22"/>
      <c r="D32" s="27"/>
      <c r="E32" s="27"/>
      <c r="F32" s="27"/>
      <c r="G32" s="27"/>
      <c r="H32" s="27"/>
      <c r="I32" s="27"/>
      <c r="J32" s="27"/>
      <c r="K32" s="27"/>
      <c r="L32" s="27"/>
      <c r="M32" s="27"/>
      <c r="N32" s="27"/>
      <c r="O32" s="17"/>
    </row>
    <row r="33" spans="1:16" s="99" customFormat="1" x14ac:dyDescent="0.3">
      <c r="A33" s="15"/>
      <c r="B33" s="17"/>
      <c r="C33" s="22"/>
      <c r="D33" s="27"/>
      <c r="E33" s="27"/>
      <c r="F33" s="27"/>
      <c r="G33" s="27"/>
      <c r="H33" s="27"/>
      <c r="I33" s="27"/>
      <c r="J33" s="27"/>
      <c r="K33" s="27"/>
      <c r="L33" s="27"/>
      <c r="M33" s="27"/>
      <c r="N33" s="27"/>
      <c r="O33" s="17"/>
    </row>
    <row r="34" spans="1:16" s="99" customFormat="1" x14ac:dyDescent="0.3">
      <c r="A34" s="15"/>
      <c r="B34" s="17"/>
      <c r="C34" s="22"/>
      <c r="D34" s="27"/>
      <c r="E34" s="27"/>
      <c r="F34" s="27"/>
      <c r="G34" s="27"/>
      <c r="H34" s="27"/>
      <c r="I34" s="27"/>
      <c r="J34" s="27"/>
      <c r="K34" s="27"/>
      <c r="L34" s="27"/>
      <c r="M34" s="27"/>
      <c r="N34" s="27"/>
      <c r="O34" s="17"/>
    </row>
    <row r="35" spans="1:16" s="99" customFormat="1" x14ac:dyDescent="0.3">
      <c r="A35" s="15"/>
      <c r="B35" s="17"/>
      <c r="C35" s="22"/>
      <c r="D35" s="27"/>
      <c r="E35" s="27"/>
      <c r="F35" s="27"/>
      <c r="G35" s="27"/>
      <c r="H35" s="27"/>
      <c r="I35" s="27"/>
      <c r="J35" s="27"/>
      <c r="K35" s="27"/>
      <c r="L35" s="27"/>
      <c r="M35" s="27"/>
      <c r="N35" s="27"/>
      <c r="O35" s="17"/>
    </row>
    <row r="36" spans="1:16" s="99" customFormat="1" x14ac:dyDescent="0.3">
      <c r="A36" s="15"/>
      <c r="B36" s="17"/>
      <c r="C36" s="22"/>
      <c r="D36" s="27"/>
      <c r="E36" s="27"/>
      <c r="F36" s="27"/>
      <c r="G36" s="27"/>
      <c r="H36" s="27"/>
      <c r="I36" s="27"/>
      <c r="J36" s="27"/>
      <c r="K36" s="27"/>
      <c r="L36" s="27"/>
      <c r="M36" s="27"/>
      <c r="N36" s="27"/>
      <c r="O36" s="17"/>
    </row>
    <row r="37" spans="1:16" s="99" customFormat="1" x14ac:dyDescent="0.3">
      <c r="A37" s="15"/>
      <c r="B37" s="17"/>
      <c r="C37" s="22"/>
      <c r="D37" s="27"/>
      <c r="E37" s="27"/>
      <c r="F37" s="27"/>
      <c r="G37" s="27"/>
      <c r="H37" s="27"/>
      <c r="I37" s="27"/>
      <c r="J37" s="27"/>
      <c r="K37" s="27"/>
      <c r="L37" s="27"/>
      <c r="M37" s="27"/>
      <c r="N37" s="27"/>
      <c r="O37" s="17"/>
    </row>
    <row r="38" spans="1:16" s="99" customFormat="1" x14ac:dyDescent="0.3">
      <c r="A38" s="15"/>
      <c r="B38" s="17"/>
      <c r="C38" s="22"/>
      <c r="D38" s="27"/>
      <c r="E38" s="27"/>
      <c r="F38" s="27"/>
      <c r="G38" s="27"/>
      <c r="H38" s="27"/>
      <c r="I38" s="27"/>
      <c r="J38" s="27"/>
      <c r="K38" s="27"/>
      <c r="L38" s="27" t="s">
        <v>13</v>
      </c>
      <c r="M38" s="27"/>
      <c r="N38" s="27"/>
      <c r="O38" s="17"/>
    </row>
    <row r="39" spans="1:16" s="99" customFormat="1" x14ac:dyDescent="0.3">
      <c r="A39" s="15"/>
      <c r="B39" s="17"/>
      <c r="C39" s="22"/>
      <c r="D39" s="27"/>
      <c r="E39" s="27"/>
      <c r="F39" s="27"/>
      <c r="G39" s="27"/>
      <c r="H39" s="27"/>
      <c r="I39" s="27"/>
      <c r="J39" s="27"/>
      <c r="K39" s="27"/>
      <c r="L39" s="27"/>
      <c r="M39" s="27"/>
      <c r="N39" s="27"/>
      <c r="O39" s="17"/>
    </row>
    <row r="40" spans="1:16" s="99" customFormat="1" x14ac:dyDescent="0.3">
      <c r="A40" s="15"/>
      <c r="B40" s="17"/>
      <c r="C40" s="22"/>
      <c r="D40" s="27"/>
      <c r="E40" s="27"/>
      <c r="F40" s="27"/>
      <c r="G40" s="27"/>
      <c r="H40" s="27"/>
      <c r="I40" s="27"/>
      <c r="J40" s="27"/>
      <c r="K40" s="27"/>
      <c r="L40" s="27"/>
      <c r="M40" s="27"/>
      <c r="N40" s="27"/>
      <c r="O40" s="17"/>
    </row>
    <row r="41" spans="1:16" s="99" customFormat="1" ht="30.6" customHeight="1" x14ac:dyDescent="0.4">
      <c r="A41" s="15"/>
      <c r="B41" s="17"/>
      <c r="C41" s="45" t="s">
        <v>4</v>
      </c>
      <c r="D41" s="34"/>
      <c r="E41" s="34"/>
      <c r="F41" s="34"/>
      <c r="G41" s="34"/>
      <c r="H41" s="34"/>
      <c r="I41" s="34"/>
      <c r="J41" s="34"/>
      <c r="K41" s="34"/>
      <c r="L41" s="34"/>
      <c r="M41" s="34"/>
      <c r="N41" s="34"/>
      <c r="O41" s="35"/>
    </row>
    <row r="42" spans="1:16" s="105" customFormat="1" ht="24.95" customHeight="1" x14ac:dyDescent="0.35">
      <c r="A42" s="28"/>
      <c r="B42" s="30"/>
      <c r="C42" s="46" t="s">
        <v>5</v>
      </c>
      <c r="D42" s="37"/>
      <c r="E42" s="37"/>
      <c r="F42" s="37"/>
      <c r="G42" s="37"/>
      <c r="H42" s="37"/>
      <c r="I42" s="37"/>
      <c r="J42" s="37"/>
      <c r="K42" s="37"/>
      <c r="L42" s="29"/>
      <c r="M42" s="37"/>
      <c r="N42" s="37"/>
      <c r="O42" s="36"/>
    </row>
    <row r="43" spans="1:16" s="106" customFormat="1" ht="63" customHeight="1" x14ac:dyDescent="0.3">
      <c r="A43" s="28"/>
      <c r="B43" s="30"/>
      <c r="C43" s="108" t="s">
        <v>6</v>
      </c>
      <c r="D43" s="109"/>
      <c r="E43" s="109"/>
      <c r="F43" s="109"/>
      <c r="G43" s="54"/>
      <c r="H43" s="54"/>
      <c r="I43" s="49" t="s">
        <v>7</v>
      </c>
      <c r="J43" s="49"/>
      <c r="K43" s="48"/>
      <c r="L43" s="49"/>
      <c r="M43" s="48"/>
      <c r="N43" s="48"/>
      <c r="O43" s="49"/>
      <c r="P43" s="105"/>
    </row>
    <row r="44" spans="1:16" s="106" customFormat="1" ht="30.95" customHeight="1" x14ac:dyDescent="0.35">
      <c r="A44" s="28"/>
      <c r="B44" s="30"/>
      <c r="C44" s="38" t="s">
        <v>1</v>
      </c>
      <c r="D44" s="38"/>
      <c r="E44" s="38"/>
      <c r="F44" s="38"/>
      <c r="G44" s="38"/>
      <c r="H44" s="38"/>
      <c r="I44" s="50"/>
      <c r="J44" s="50"/>
      <c r="K44" s="38"/>
      <c r="L44" s="50"/>
      <c r="M44" s="38"/>
      <c r="N44" s="38"/>
      <c r="O44" s="50"/>
      <c r="P44" s="105"/>
    </row>
    <row r="45" spans="1:16" s="106" customFormat="1" ht="16.7" customHeight="1" x14ac:dyDescent="0.35">
      <c r="A45" s="28"/>
      <c r="B45" s="30"/>
      <c r="C45" s="39" t="s">
        <v>8</v>
      </c>
      <c r="D45" s="38"/>
      <c r="E45" s="38"/>
      <c r="F45" s="38"/>
      <c r="G45" s="38"/>
      <c r="H45" s="38"/>
      <c r="I45" s="49" t="s">
        <v>38</v>
      </c>
      <c r="J45" s="49"/>
      <c r="K45" s="38"/>
      <c r="L45" s="49"/>
      <c r="M45" s="38"/>
      <c r="N45" s="38"/>
      <c r="O45" s="49"/>
      <c r="P45" s="105"/>
    </row>
    <row r="46" spans="1:16" s="106" customFormat="1" ht="16.7" customHeight="1" x14ac:dyDescent="0.35">
      <c r="A46" s="28"/>
      <c r="B46" s="30"/>
      <c r="C46" s="51" t="s">
        <v>9</v>
      </c>
      <c r="D46" s="38"/>
      <c r="E46" s="38"/>
      <c r="F46" s="38"/>
      <c r="G46" s="38"/>
      <c r="H46" s="38"/>
      <c r="I46" s="49" t="s">
        <v>39</v>
      </c>
      <c r="J46" s="49"/>
      <c r="K46" s="38"/>
      <c r="L46" s="49"/>
      <c r="M46" s="38"/>
      <c r="N46" s="38"/>
      <c r="O46" s="49"/>
      <c r="P46" s="105"/>
    </row>
    <row r="47" spans="1:16" ht="16.7" customHeight="1" x14ac:dyDescent="0.35">
      <c r="A47" s="28"/>
      <c r="B47" s="30"/>
      <c r="C47" s="51" t="s">
        <v>2</v>
      </c>
      <c r="D47" s="40"/>
      <c r="E47" s="40"/>
      <c r="F47" s="40"/>
      <c r="G47" s="40"/>
      <c r="H47" s="40"/>
      <c r="I47" s="49" t="s">
        <v>3</v>
      </c>
      <c r="J47" s="49"/>
      <c r="K47" s="40"/>
      <c r="L47" s="49"/>
      <c r="M47" s="40"/>
      <c r="N47" s="40"/>
      <c r="O47" s="49"/>
      <c r="P47" s="105"/>
    </row>
    <row r="48" spans="1:16" ht="16.7" customHeight="1" x14ac:dyDescent="0.35">
      <c r="A48" s="28"/>
      <c r="B48" s="30"/>
      <c r="C48" s="51"/>
      <c r="D48" s="40"/>
      <c r="E48" s="40"/>
      <c r="F48" s="40"/>
      <c r="G48" s="40"/>
      <c r="H48" s="40"/>
      <c r="I48" s="40"/>
      <c r="J48" s="40"/>
      <c r="K48" s="40"/>
      <c r="L48" s="16"/>
      <c r="M48" s="40"/>
      <c r="N48" s="40"/>
      <c r="O48" s="37"/>
      <c r="P48" s="105"/>
    </row>
    <row r="49" spans="1:16" ht="16.7" customHeight="1" x14ac:dyDescent="0.35">
      <c r="A49" s="28"/>
      <c r="B49" s="30"/>
      <c r="C49" s="51"/>
      <c r="D49" s="40"/>
      <c r="E49" s="40"/>
      <c r="F49" s="40"/>
      <c r="G49" s="40"/>
      <c r="H49" s="40"/>
      <c r="I49" s="40"/>
      <c r="J49" s="40"/>
      <c r="K49" s="40"/>
      <c r="L49" s="51" t="s">
        <v>40</v>
      </c>
      <c r="M49" s="40"/>
      <c r="N49" s="40"/>
      <c r="O49" s="52"/>
      <c r="P49" s="105"/>
    </row>
    <row r="50" spans="1:16" s="105" customFormat="1" ht="9.1999999999999993" customHeight="1" x14ac:dyDescent="0.35">
      <c r="A50" s="28"/>
      <c r="B50" s="30"/>
      <c r="C50" s="41"/>
      <c r="D50" s="41"/>
      <c r="E50" s="41"/>
      <c r="F50" s="41"/>
      <c r="G50" s="41"/>
      <c r="H50" s="41"/>
      <c r="I50" s="41"/>
      <c r="J50" s="41"/>
      <c r="K50" s="41"/>
      <c r="L50" s="41"/>
      <c r="M50" s="41"/>
      <c r="N50" s="41"/>
      <c r="O50" s="47"/>
    </row>
    <row r="51" spans="1:16" s="105" customFormat="1" ht="399.95" customHeight="1" x14ac:dyDescent="0.3"/>
  </sheetData>
  <sheetProtection password="8E71" sheet="1" objects="1" scenarios="1"/>
  <mergeCells count="9">
    <mergeCell ref="C43:F43"/>
    <mergeCell ref="C8:O8"/>
    <mergeCell ref="E15:G15"/>
    <mergeCell ref="E24:G24"/>
    <mergeCell ref="E25:F25"/>
    <mergeCell ref="M24:N24"/>
    <mergeCell ref="M25:N25"/>
    <mergeCell ref="M26:N26"/>
    <mergeCell ref="M27:N27"/>
  </mergeCells>
  <phoneticPr fontId="0" type="noConversion"/>
  <dataValidations count="2">
    <dataValidation allowBlank="1" sqref="O5:O7 O1:O2 A1:B1048576 D1:N7 M44:N49 C51:N65536 C44 O44 O50:O65536 L28:L41 C46:C49 L44 L49 C1:C41 P28:P65536 D28:K42 Q1:IV1048576 D9:O14 M28:O42 P1:P14 I48:J49 K44:K49 D44:H49 I44:J44"/>
    <dataValidation allowBlank="1" showInputMessage="1" sqref="F26:F27 K15:M27 F15:J23 G25:G27 D15:E27 N25:N27 N15:N23 H24:H27 I25:J27 O15:P27"/>
  </dataValidations>
  <hyperlinks>
    <hyperlink ref="I47" r:id="rId1" display="mailto:info@megazyme.com"/>
    <hyperlink ref="I43" r:id="rId2" display="http://www.megazyme.com/"/>
    <hyperlink ref="I46" r:id="rId3"/>
    <hyperlink ref="I45" r:id="rId4"/>
  </hyperlinks>
  <pageMargins left="0.59055118110236227" right="0.59055118110236227" top="0.59055118110236227" bottom="0.98425196850393704" header="0.51181102362204722" footer="0.51181102362204722"/>
  <pageSetup paperSize="9" scale="96" fitToHeight="2" orientation="landscape" horizontalDpi="360" verticalDpi="360"/>
  <headerFooter alignWithMargins="0">
    <oddFooter>&amp;LPrinted on &amp;D, Page &amp;P of &amp;N</oddFooter>
  </headerFooter>
  <rowBreaks count="2" manualBreakCount="2">
    <brk id="25" min="1" max="15" man="1"/>
    <brk id="49" min="1" max="15" man="1"/>
  </row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9"/>
  <sheetViews>
    <sheetView tabSelected="1" zoomScaleNormal="82" workbookViewId="0">
      <selection activeCell="S3" sqref="S3"/>
    </sheetView>
  </sheetViews>
  <sheetFormatPr defaultColWidth="12.28515625" defaultRowHeight="15" x14ac:dyDescent="0.3"/>
  <cols>
    <col min="1" max="2" width="1.7109375" style="6" customWidth="1"/>
    <col min="3" max="3" width="4.42578125" style="6" customWidth="1"/>
    <col min="4" max="4" width="20" style="6" customWidth="1"/>
    <col min="5" max="6" width="12.7109375" style="6" customWidth="1"/>
    <col min="7" max="7" width="12.85546875" style="6" hidden="1" customWidth="1"/>
    <col min="8" max="8" width="11.85546875" style="6" hidden="1" customWidth="1"/>
    <col min="9" max="14" width="12.7109375" style="6" customWidth="1"/>
    <col min="15" max="15" width="12.85546875" style="6" hidden="1" customWidth="1"/>
    <col min="16" max="16" width="16.140625" style="6" hidden="1" customWidth="1"/>
    <col min="17" max="17" width="12.7109375" style="6" customWidth="1"/>
    <col min="18" max="18" width="1.7109375" style="6" customWidth="1"/>
    <col min="19" max="58" width="79.42578125" style="6" customWidth="1"/>
    <col min="59" max="16384" width="12.28515625" style="6"/>
  </cols>
  <sheetData>
    <row r="1" spans="1:58" ht="7.7" customHeigh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row>
    <row r="2" spans="1:58" ht="111.75" customHeight="1" x14ac:dyDescent="0.3">
      <c r="A2" s="7"/>
      <c r="B2" s="4"/>
      <c r="C2" s="4"/>
      <c r="D2" s="4"/>
      <c r="E2" s="4"/>
      <c r="F2" s="4"/>
      <c r="G2" s="4"/>
      <c r="H2" s="4"/>
      <c r="I2" s="4"/>
      <c r="J2" s="4"/>
      <c r="K2" s="4"/>
      <c r="L2" s="4"/>
      <c r="M2" s="4"/>
      <c r="N2" s="4"/>
      <c r="O2" s="4"/>
      <c r="P2" s="4"/>
      <c r="Q2" s="4"/>
      <c r="R2" s="4"/>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58" ht="15" customHeight="1" x14ac:dyDescent="0.3">
      <c r="A3" s="7"/>
      <c r="B3" s="4"/>
      <c r="C3" s="4"/>
      <c r="D3" s="4"/>
      <c r="E3" s="4"/>
      <c r="F3" s="4"/>
      <c r="G3" s="4"/>
      <c r="H3" s="4"/>
      <c r="I3" s="4"/>
      <c r="J3" s="4"/>
      <c r="K3" s="4"/>
      <c r="L3" s="4"/>
      <c r="M3" s="4"/>
      <c r="N3" s="4"/>
      <c r="O3" s="4"/>
      <c r="P3" s="4"/>
      <c r="Q3" s="4"/>
      <c r="R3" s="4"/>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row>
    <row r="4" spans="1:58" x14ac:dyDescent="0.3">
      <c r="A4" s="7"/>
      <c r="B4" s="4"/>
      <c r="C4" s="4"/>
      <c r="D4" s="5" t="s">
        <v>10</v>
      </c>
      <c r="E4" s="121"/>
      <c r="F4" s="122"/>
      <c r="G4" s="123"/>
      <c r="H4" s="80"/>
      <c r="I4" s="80"/>
      <c r="J4" s="4"/>
      <c r="K4" s="4"/>
      <c r="L4" s="59"/>
      <c r="M4" s="4"/>
      <c r="N4" s="4"/>
      <c r="O4" s="4"/>
      <c r="P4" s="4"/>
      <c r="Q4" s="4"/>
      <c r="R4" s="4"/>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15.2" customHeight="1" x14ac:dyDescent="0.3">
      <c r="A5" s="7"/>
      <c r="B5" s="4"/>
      <c r="C5" s="4"/>
      <c r="D5" s="4"/>
      <c r="E5" s="4"/>
      <c r="F5" s="4"/>
      <c r="G5" s="4"/>
      <c r="H5" s="3"/>
      <c r="I5" s="3"/>
      <c r="J5" s="3"/>
      <c r="K5" s="3"/>
      <c r="L5" s="4"/>
      <c r="M5" s="4"/>
      <c r="N5" s="4"/>
      <c r="O5" s="4"/>
      <c r="P5" s="4"/>
      <c r="Q5" s="4"/>
      <c r="R5" s="4"/>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row>
    <row r="6" spans="1:58" x14ac:dyDescent="0.3">
      <c r="A6" s="7"/>
      <c r="B6" s="4"/>
      <c r="C6" s="3"/>
      <c r="D6" s="3"/>
      <c r="E6" s="5" t="s">
        <v>32</v>
      </c>
      <c r="F6" s="1"/>
      <c r="G6" s="4"/>
      <c r="H6" s="3"/>
      <c r="I6" s="3"/>
      <c r="J6" s="3"/>
      <c r="K6" s="3"/>
      <c r="L6" s="93"/>
      <c r="M6" s="93"/>
      <c r="N6" s="4"/>
      <c r="O6" s="3"/>
      <c r="P6" s="3"/>
      <c r="Q6" s="3"/>
      <c r="R6" s="3"/>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row>
    <row r="7" spans="1:58" x14ac:dyDescent="0.3">
      <c r="A7" s="7"/>
      <c r="B7" s="4"/>
      <c r="C7" s="3"/>
      <c r="D7" s="3"/>
      <c r="E7" s="57" t="s">
        <v>16</v>
      </c>
      <c r="F7" s="57" t="s">
        <v>17</v>
      </c>
      <c r="G7" s="1"/>
      <c r="H7" s="57" t="s">
        <v>18</v>
      </c>
      <c r="I7" s="57" t="s">
        <v>18</v>
      </c>
      <c r="J7" s="57" t="s">
        <v>19</v>
      </c>
      <c r="K7" s="62" t="s">
        <v>24</v>
      </c>
      <c r="L7" s="94"/>
      <c r="M7" s="94"/>
      <c r="N7" s="81"/>
      <c r="O7" s="3"/>
      <c r="P7" s="3"/>
      <c r="Q7" s="3"/>
      <c r="R7" s="3"/>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row>
    <row r="8" spans="1:58" x14ac:dyDescent="0.3">
      <c r="A8" s="7"/>
      <c r="B8" s="4"/>
      <c r="C8" s="3"/>
      <c r="D8" s="3"/>
      <c r="E8" s="60"/>
      <c r="F8" s="60"/>
      <c r="G8" s="1"/>
      <c r="H8" s="60"/>
      <c r="I8" s="60"/>
      <c r="J8" s="61"/>
      <c r="K8" s="53">
        <f>IF(COUNT(E8,F8,I8,J8)=0,0,AVERAGE(E8,F8,I8,J8))</f>
        <v>0</v>
      </c>
      <c r="L8" s="94"/>
      <c r="M8" s="94"/>
      <c r="N8" s="78"/>
      <c r="O8" s="3"/>
      <c r="P8" s="3"/>
      <c r="Q8" s="3"/>
      <c r="R8" s="3"/>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row>
    <row r="9" spans="1:58" ht="6.6" customHeight="1" x14ac:dyDescent="0.3">
      <c r="A9" s="7"/>
      <c r="B9" s="4"/>
      <c r="C9" s="3"/>
      <c r="D9" s="3"/>
      <c r="E9" s="79"/>
      <c r="F9" s="79"/>
      <c r="G9" s="79"/>
      <c r="H9" s="3"/>
      <c r="I9" s="3"/>
      <c r="J9" s="3"/>
      <c r="K9" s="3"/>
      <c r="L9" s="79"/>
      <c r="M9" s="78"/>
      <c r="N9" s="78"/>
      <c r="O9" s="3"/>
      <c r="P9" s="3"/>
      <c r="Q9" s="3"/>
      <c r="R9" s="3"/>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row>
    <row r="10" spans="1:58" x14ac:dyDescent="0.3">
      <c r="A10" s="7"/>
      <c r="B10" s="4"/>
      <c r="C10" s="4"/>
      <c r="D10" s="4"/>
      <c r="E10" s="66" t="str">
        <f>IF(AND(ISNUMBER(Replicate_ave),Replicate_ave&gt;0),150/Replicate_ave,"--")</f>
        <v>--</v>
      </c>
      <c r="F10" s="70" t="s">
        <v>27</v>
      </c>
      <c r="G10" s="4"/>
      <c r="H10" s="3"/>
      <c r="I10" s="3"/>
      <c r="J10" s="3"/>
      <c r="K10" s="3"/>
      <c r="L10" s="4"/>
      <c r="M10" s="4"/>
      <c r="N10" s="4"/>
      <c r="O10" s="4"/>
      <c r="P10" s="4"/>
      <c r="Q10" s="4"/>
      <c r="R10" s="4"/>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row>
    <row r="11" spans="1:58" x14ac:dyDescent="0.3">
      <c r="A11" s="7"/>
      <c r="B11" s="4"/>
      <c r="C11" s="4"/>
      <c r="D11" s="4"/>
      <c r="E11" s="2"/>
      <c r="F11" s="4"/>
      <c r="G11" s="4"/>
      <c r="H11" s="4"/>
      <c r="I11" s="4"/>
      <c r="J11" s="4"/>
      <c r="K11" s="4"/>
      <c r="L11" s="4"/>
      <c r="M11" s="4"/>
      <c r="N11" s="4"/>
      <c r="O11" s="4"/>
      <c r="P11" s="4"/>
      <c r="Q11" s="4"/>
      <c r="R11" s="4"/>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row>
    <row r="12" spans="1:58" s="12" customFormat="1" ht="72.599999999999994" customHeight="1" x14ac:dyDescent="0.2">
      <c r="A12" s="9"/>
      <c r="B12" s="10"/>
      <c r="C12" s="119"/>
      <c r="D12" s="119" t="s">
        <v>0</v>
      </c>
      <c r="E12" s="114" t="s">
        <v>23</v>
      </c>
      <c r="F12" s="115"/>
      <c r="G12" s="115"/>
      <c r="H12" s="116"/>
      <c r="I12" s="85"/>
      <c r="J12" s="90" t="s">
        <v>36</v>
      </c>
      <c r="K12" s="90" t="s">
        <v>37</v>
      </c>
      <c r="L12" s="124" t="s">
        <v>31</v>
      </c>
      <c r="M12" s="124" t="s">
        <v>22</v>
      </c>
      <c r="N12" s="124" t="s">
        <v>28</v>
      </c>
      <c r="O12" s="58" t="s">
        <v>30</v>
      </c>
      <c r="P12" s="88" t="s">
        <v>29</v>
      </c>
      <c r="Q12" s="119" t="s">
        <v>29</v>
      </c>
      <c r="R12" s="11"/>
    </row>
    <row r="13" spans="1:58" s="12" customFormat="1" ht="21.6" customHeight="1" x14ac:dyDescent="0.2">
      <c r="A13" s="9"/>
      <c r="B13" s="10"/>
      <c r="C13" s="120"/>
      <c r="D13" s="120"/>
      <c r="E13" s="114" t="s">
        <v>20</v>
      </c>
      <c r="F13" s="116"/>
      <c r="G13" s="58" t="s">
        <v>25</v>
      </c>
      <c r="H13" s="68" t="s">
        <v>21</v>
      </c>
      <c r="I13" s="56" t="s">
        <v>21</v>
      </c>
      <c r="J13" s="89"/>
      <c r="K13" s="89"/>
      <c r="L13" s="125"/>
      <c r="M13" s="125"/>
      <c r="N13" s="125"/>
      <c r="O13" s="68"/>
      <c r="P13" s="68"/>
      <c r="Q13" s="120"/>
      <c r="R13" s="11"/>
    </row>
    <row r="14" spans="1:58" x14ac:dyDescent="0.3">
      <c r="A14" s="7"/>
      <c r="B14" s="4"/>
      <c r="C14" s="55">
        <v>1</v>
      </c>
      <c r="D14" s="63"/>
      <c r="E14" s="14"/>
      <c r="F14" s="14"/>
      <c r="G14" s="67">
        <f>IF(COUNT(E14:F14)=0,0,AVERAGE(E14:F14))</f>
        <v>0</v>
      </c>
      <c r="H14" s="87" t="str">
        <f>IF(OR(ISNUMBER(Sample_1),ISNUMBER(Sample_2)),Sample_ave,"")</f>
        <v/>
      </c>
      <c r="I14" s="82" t="str">
        <f>H14</f>
        <v/>
      </c>
      <c r="J14" s="91">
        <v>1</v>
      </c>
      <c r="K14" s="91"/>
      <c r="L14" s="63"/>
      <c r="M14" s="92">
        <f>J14+K14</f>
        <v>1</v>
      </c>
      <c r="N14" s="63">
        <v>1</v>
      </c>
      <c r="O14" s="69" t="e">
        <f t="shared" ref="O14:O53" si="0">Sample_ave*Factor*1/Sample_weight*Dilution*Extract_vol*0.9</f>
        <v>#VALUE!</v>
      </c>
      <c r="P14" s="66" t="str">
        <f>IF(ISERROR(Starch_damage),"",Starch_damage)</f>
        <v/>
      </c>
      <c r="Q14" s="64" t="str">
        <f>P14</f>
        <v/>
      </c>
      <c r="R14" s="4"/>
    </row>
    <row r="15" spans="1:58" x14ac:dyDescent="0.3">
      <c r="A15" s="7"/>
      <c r="B15" s="4"/>
      <c r="C15" s="55">
        <v>2</v>
      </c>
      <c r="D15" s="63"/>
      <c r="E15" s="14"/>
      <c r="F15" s="14"/>
      <c r="G15" s="67">
        <f t="shared" ref="G15:G32" si="1">IF(COUNT(E15:F15)=0,0,AVERAGE(E15:F15))</f>
        <v>0</v>
      </c>
      <c r="H15" s="87" t="str">
        <f t="shared" ref="H15:H32" si="2">IF(OR(ISNUMBER(Sample_1),ISNUMBER(Sample_2)),Sample_ave,"")</f>
        <v/>
      </c>
      <c r="I15" s="82" t="str">
        <f t="shared" ref="I15:I53" si="3">H15</f>
        <v/>
      </c>
      <c r="J15" s="91">
        <v>1</v>
      </c>
      <c r="K15" s="91"/>
      <c r="L15" s="63"/>
      <c r="M15" s="92">
        <f t="shared" ref="M15:M53" si="4">J15+K15</f>
        <v>1</v>
      </c>
      <c r="N15" s="63">
        <v>1</v>
      </c>
      <c r="O15" s="69" t="e">
        <f t="shared" si="0"/>
        <v>#VALUE!</v>
      </c>
      <c r="P15" s="66" t="str">
        <f t="shared" ref="P15:P32" si="5">IF(ISERROR(Starch_damage),"",Starch_damage)</f>
        <v/>
      </c>
      <c r="Q15" s="64" t="str">
        <f t="shared" ref="Q15:Q53" si="6">P15</f>
        <v/>
      </c>
      <c r="R15" s="4"/>
    </row>
    <row r="16" spans="1:58" x14ac:dyDescent="0.3">
      <c r="A16" s="7"/>
      <c r="B16" s="4"/>
      <c r="C16" s="55">
        <v>3</v>
      </c>
      <c r="D16" s="63"/>
      <c r="E16" s="14"/>
      <c r="F16" s="14"/>
      <c r="G16" s="67">
        <f t="shared" si="1"/>
        <v>0</v>
      </c>
      <c r="H16" s="87" t="str">
        <f t="shared" si="2"/>
        <v/>
      </c>
      <c r="I16" s="82" t="str">
        <f t="shared" si="3"/>
        <v/>
      </c>
      <c r="J16" s="91">
        <v>1</v>
      </c>
      <c r="K16" s="91"/>
      <c r="L16" s="63"/>
      <c r="M16" s="92">
        <f t="shared" si="4"/>
        <v>1</v>
      </c>
      <c r="N16" s="63">
        <v>1</v>
      </c>
      <c r="O16" s="69" t="e">
        <f t="shared" si="0"/>
        <v>#VALUE!</v>
      </c>
      <c r="P16" s="66" t="str">
        <f t="shared" si="5"/>
        <v/>
      </c>
      <c r="Q16" s="64" t="str">
        <f t="shared" si="6"/>
        <v/>
      </c>
      <c r="R16" s="4"/>
    </row>
    <row r="17" spans="1:18" x14ac:dyDescent="0.3">
      <c r="A17" s="7"/>
      <c r="B17" s="4"/>
      <c r="C17" s="55">
        <v>4</v>
      </c>
      <c r="D17" s="63"/>
      <c r="E17" s="14"/>
      <c r="F17" s="14"/>
      <c r="G17" s="67">
        <f t="shared" si="1"/>
        <v>0</v>
      </c>
      <c r="H17" s="87" t="str">
        <f t="shared" si="2"/>
        <v/>
      </c>
      <c r="I17" s="82" t="str">
        <f t="shared" si="3"/>
        <v/>
      </c>
      <c r="J17" s="91">
        <v>1</v>
      </c>
      <c r="K17" s="91"/>
      <c r="L17" s="63"/>
      <c r="M17" s="92">
        <f t="shared" si="4"/>
        <v>1</v>
      </c>
      <c r="N17" s="63">
        <v>1</v>
      </c>
      <c r="O17" s="69" t="e">
        <f t="shared" si="0"/>
        <v>#VALUE!</v>
      </c>
      <c r="P17" s="66" t="str">
        <f t="shared" si="5"/>
        <v/>
      </c>
      <c r="Q17" s="64" t="str">
        <f t="shared" si="6"/>
        <v/>
      </c>
      <c r="R17" s="4"/>
    </row>
    <row r="18" spans="1:18" x14ac:dyDescent="0.3">
      <c r="A18" s="7"/>
      <c r="B18" s="4"/>
      <c r="C18" s="55">
        <v>5</v>
      </c>
      <c r="D18" s="63"/>
      <c r="E18" s="14"/>
      <c r="F18" s="14"/>
      <c r="G18" s="67">
        <f t="shared" si="1"/>
        <v>0</v>
      </c>
      <c r="H18" s="87" t="str">
        <f t="shared" si="2"/>
        <v/>
      </c>
      <c r="I18" s="82" t="str">
        <f t="shared" si="3"/>
        <v/>
      </c>
      <c r="J18" s="91">
        <v>1</v>
      </c>
      <c r="K18" s="91"/>
      <c r="L18" s="63"/>
      <c r="M18" s="92">
        <f t="shared" si="4"/>
        <v>1</v>
      </c>
      <c r="N18" s="63">
        <v>1</v>
      </c>
      <c r="O18" s="69" t="e">
        <f t="shared" si="0"/>
        <v>#VALUE!</v>
      </c>
      <c r="P18" s="66" t="str">
        <f t="shared" si="5"/>
        <v/>
      </c>
      <c r="Q18" s="64" t="str">
        <f t="shared" si="6"/>
        <v/>
      </c>
      <c r="R18" s="4"/>
    </row>
    <row r="19" spans="1:18" x14ac:dyDescent="0.3">
      <c r="A19" s="7"/>
      <c r="B19" s="4"/>
      <c r="C19" s="55">
        <v>6</v>
      </c>
      <c r="D19" s="63"/>
      <c r="E19" s="14"/>
      <c r="F19" s="14"/>
      <c r="G19" s="67">
        <f t="shared" si="1"/>
        <v>0</v>
      </c>
      <c r="H19" s="87" t="str">
        <f t="shared" si="2"/>
        <v/>
      </c>
      <c r="I19" s="82" t="str">
        <f t="shared" si="3"/>
        <v/>
      </c>
      <c r="J19" s="91">
        <v>1</v>
      </c>
      <c r="K19" s="91"/>
      <c r="L19" s="63"/>
      <c r="M19" s="92">
        <f t="shared" si="4"/>
        <v>1</v>
      </c>
      <c r="N19" s="63">
        <v>1</v>
      </c>
      <c r="O19" s="69" t="e">
        <f t="shared" si="0"/>
        <v>#VALUE!</v>
      </c>
      <c r="P19" s="66" t="str">
        <f t="shared" si="5"/>
        <v/>
      </c>
      <c r="Q19" s="64" t="str">
        <f t="shared" si="6"/>
        <v/>
      </c>
      <c r="R19" s="4"/>
    </row>
    <row r="20" spans="1:18" x14ac:dyDescent="0.3">
      <c r="A20" s="7"/>
      <c r="B20" s="4"/>
      <c r="C20" s="55">
        <v>7</v>
      </c>
      <c r="D20" s="63"/>
      <c r="E20" s="14"/>
      <c r="F20" s="14"/>
      <c r="G20" s="67">
        <f t="shared" si="1"/>
        <v>0</v>
      </c>
      <c r="H20" s="87" t="str">
        <f t="shared" si="2"/>
        <v/>
      </c>
      <c r="I20" s="82" t="str">
        <f t="shared" si="3"/>
        <v/>
      </c>
      <c r="J20" s="91">
        <v>1</v>
      </c>
      <c r="K20" s="91"/>
      <c r="L20" s="63"/>
      <c r="M20" s="92">
        <f t="shared" si="4"/>
        <v>1</v>
      </c>
      <c r="N20" s="63">
        <v>1</v>
      </c>
      <c r="O20" s="69" t="e">
        <f t="shared" si="0"/>
        <v>#VALUE!</v>
      </c>
      <c r="P20" s="66" t="str">
        <f t="shared" si="5"/>
        <v/>
      </c>
      <c r="Q20" s="64" t="str">
        <f t="shared" si="6"/>
        <v/>
      </c>
      <c r="R20" s="4"/>
    </row>
    <row r="21" spans="1:18" x14ac:dyDescent="0.3">
      <c r="A21" s="7"/>
      <c r="B21" s="4"/>
      <c r="C21" s="55">
        <v>8</v>
      </c>
      <c r="D21" s="63"/>
      <c r="E21" s="14"/>
      <c r="F21" s="14"/>
      <c r="G21" s="67">
        <f t="shared" si="1"/>
        <v>0</v>
      </c>
      <c r="H21" s="87" t="str">
        <f t="shared" si="2"/>
        <v/>
      </c>
      <c r="I21" s="82" t="str">
        <f t="shared" si="3"/>
        <v/>
      </c>
      <c r="J21" s="91">
        <v>1</v>
      </c>
      <c r="K21" s="91"/>
      <c r="L21" s="63"/>
      <c r="M21" s="92">
        <f t="shared" si="4"/>
        <v>1</v>
      </c>
      <c r="N21" s="63">
        <v>1</v>
      </c>
      <c r="O21" s="69" t="e">
        <f t="shared" si="0"/>
        <v>#VALUE!</v>
      </c>
      <c r="P21" s="66" t="str">
        <f t="shared" si="5"/>
        <v/>
      </c>
      <c r="Q21" s="64" t="str">
        <f t="shared" si="6"/>
        <v/>
      </c>
      <c r="R21" s="4"/>
    </row>
    <row r="22" spans="1:18" x14ac:dyDescent="0.3">
      <c r="A22" s="7"/>
      <c r="B22" s="4"/>
      <c r="C22" s="55">
        <v>9</v>
      </c>
      <c r="D22" s="63"/>
      <c r="E22" s="14"/>
      <c r="F22" s="14"/>
      <c r="G22" s="67">
        <f t="shared" si="1"/>
        <v>0</v>
      </c>
      <c r="H22" s="87" t="str">
        <f t="shared" si="2"/>
        <v/>
      </c>
      <c r="I22" s="82" t="str">
        <f t="shared" si="3"/>
        <v/>
      </c>
      <c r="J22" s="91">
        <v>1</v>
      </c>
      <c r="K22" s="91"/>
      <c r="L22" s="63"/>
      <c r="M22" s="92">
        <f t="shared" si="4"/>
        <v>1</v>
      </c>
      <c r="N22" s="63">
        <v>1</v>
      </c>
      <c r="O22" s="69" t="e">
        <f t="shared" si="0"/>
        <v>#VALUE!</v>
      </c>
      <c r="P22" s="66" t="str">
        <f t="shared" si="5"/>
        <v/>
      </c>
      <c r="Q22" s="64" t="str">
        <f t="shared" si="6"/>
        <v/>
      </c>
      <c r="R22" s="4"/>
    </row>
    <row r="23" spans="1:18" x14ac:dyDescent="0.3">
      <c r="A23" s="7"/>
      <c r="B23" s="4"/>
      <c r="C23" s="55">
        <v>10</v>
      </c>
      <c r="D23" s="63"/>
      <c r="E23" s="14"/>
      <c r="F23" s="14"/>
      <c r="G23" s="67">
        <f t="shared" si="1"/>
        <v>0</v>
      </c>
      <c r="H23" s="87" t="str">
        <f t="shared" si="2"/>
        <v/>
      </c>
      <c r="I23" s="82" t="str">
        <f t="shared" si="3"/>
        <v/>
      </c>
      <c r="J23" s="91">
        <v>1</v>
      </c>
      <c r="K23" s="91"/>
      <c r="L23" s="63"/>
      <c r="M23" s="92">
        <f t="shared" si="4"/>
        <v>1</v>
      </c>
      <c r="N23" s="63">
        <v>1</v>
      </c>
      <c r="O23" s="69" t="e">
        <f t="shared" si="0"/>
        <v>#VALUE!</v>
      </c>
      <c r="P23" s="66" t="str">
        <f t="shared" si="5"/>
        <v/>
      </c>
      <c r="Q23" s="64" t="str">
        <f t="shared" si="6"/>
        <v/>
      </c>
      <c r="R23" s="4"/>
    </row>
    <row r="24" spans="1:18" x14ac:dyDescent="0.3">
      <c r="A24" s="7"/>
      <c r="B24" s="4"/>
      <c r="C24" s="55">
        <v>11</v>
      </c>
      <c r="D24" s="63"/>
      <c r="E24" s="14"/>
      <c r="F24" s="14"/>
      <c r="G24" s="67">
        <f t="shared" si="1"/>
        <v>0</v>
      </c>
      <c r="H24" s="87" t="str">
        <f t="shared" si="2"/>
        <v/>
      </c>
      <c r="I24" s="82" t="str">
        <f t="shared" si="3"/>
        <v/>
      </c>
      <c r="J24" s="91">
        <v>1</v>
      </c>
      <c r="K24" s="91"/>
      <c r="L24" s="63"/>
      <c r="M24" s="92">
        <f t="shared" si="4"/>
        <v>1</v>
      </c>
      <c r="N24" s="63">
        <v>1</v>
      </c>
      <c r="O24" s="69" t="e">
        <f t="shared" si="0"/>
        <v>#VALUE!</v>
      </c>
      <c r="P24" s="66" t="str">
        <f t="shared" si="5"/>
        <v/>
      </c>
      <c r="Q24" s="64" t="str">
        <f t="shared" si="6"/>
        <v/>
      </c>
      <c r="R24" s="4"/>
    </row>
    <row r="25" spans="1:18" x14ac:dyDescent="0.3">
      <c r="A25" s="7"/>
      <c r="B25" s="4"/>
      <c r="C25" s="55">
        <v>12</v>
      </c>
      <c r="D25" s="63"/>
      <c r="E25" s="14"/>
      <c r="F25" s="14"/>
      <c r="G25" s="67">
        <f t="shared" si="1"/>
        <v>0</v>
      </c>
      <c r="H25" s="87" t="str">
        <f t="shared" si="2"/>
        <v/>
      </c>
      <c r="I25" s="82" t="str">
        <f t="shared" si="3"/>
        <v/>
      </c>
      <c r="J25" s="91">
        <v>1</v>
      </c>
      <c r="K25" s="91"/>
      <c r="L25" s="63"/>
      <c r="M25" s="92">
        <f t="shared" si="4"/>
        <v>1</v>
      </c>
      <c r="N25" s="63">
        <v>1</v>
      </c>
      <c r="O25" s="69" t="e">
        <f t="shared" si="0"/>
        <v>#VALUE!</v>
      </c>
      <c r="P25" s="66" t="str">
        <f t="shared" si="5"/>
        <v/>
      </c>
      <c r="Q25" s="64" t="str">
        <f t="shared" si="6"/>
        <v/>
      </c>
      <c r="R25" s="4"/>
    </row>
    <row r="26" spans="1:18" x14ac:dyDescent="0.3">
      <c r="A26" s="7"/>
      <c r="B26" s="4"/>
      <c r="C26" s="55">
        <v>13</v>
      </c>
      <c r="D26" s="63"/>
      <c r="E26" s="14"/>
      <c r="F26" s="14"/>
      <c r="G26" s="67">
        <f t="shared" si="1"/>
        <v>0</v>
      </c>
      <c r="H26" s="87" t="str">
        <f t="shared" si="2"/>
        <v/>
      </c>
      <c r="I26" s="82" t="str">
        <f t="shared" si="3"/>
        <v/>
      </c>
      <c r="J26" s="91">
        <v>1</v>
      </c>
      <c r="K26" s="91"/>
      <c r="L26" s="63"/>
      <c r="M26" s="92">
        <f t="shared" si="4"/>
        <v>1</v>
      </c>
      <c r="N26" s="63">
        <v>1</v>
      </c>
      <c r="O26" s="69" t="e">
        <f t="shared" si="0"/>
        <v>#VALUE!</v>
      </c>
      <c r="P26" s="66" t="str">
        <f t="shared" si="5"/>
        <v/>
      </c>
      <c r="Q26" s="64" t="str">
        <f t="shared" si="6"/>
        <v/>
      </c>
      <c r="R26" s="4"/>
    </row>
    <row r="27" spans="1:18" x14ac:dyDescent="0.3">
      <c r="A27" s="7"/>
      <c r="B27" s="4"/>
      <c r="C27" s="55">
        <v>14</v>
      </c>
      <c r="D27" s="63"/>
      <c r="E27" s="14"/>
      <c r="F27" s="14"/>
      <c r="G27" s="67">
        <f t="shared" si="1"/>
        <v>0</v>
      </c>
      <c r="H27" s="87" t="str">
        <f t="shared" si="2"/>
        <v/>
      </c>
      <c r="I27" s="82" t="str">
        <f t="shared" si="3"/>
        <v/>
      </c>
      <c r="J27" s="91">
        <v>1</v>
      </c>
      <c r="K27" s="91"/>
      <c r="L27" s="63"/>
      <c r="M27" s="92">
        <f t="shared" si="4"/>
        <v>1</v>
      </c>
      <c r="N27" s="63">
        <v>1</v>
      </c>
      <c r="O27" s="69" t="e">
        <f t="shared" si="0"/>
        <v>#VALUE!</v>
      </c>
      <c r="P27" s="66" t="str">
        <f t="shared" si="5"/>
        <v/>
      </c>
      <c r="Q27" s="64" t="str">
        <f t="shared" si="6"/>
        <v/>
      </c>
      <c r="R27" s="4"/>
    </row>
    <row r="28" spans="1:18" x14ac:dyDescent="0.3">
      <c r="A28" s="7"/>
      <c r="B28" s="4"/>
      <c r="C28" s="55">
        <v>15</v>
      </c>
      <c r="D28" s="63"/>
      <c r="E28" s="14"/>
      <c r="F28" s="14"/>
      <c r="G28" s="67">
        <f t="shared" si="1"/>
        <v>0</v>
      </c>
      <c r="H28" s="87" t="str">
        <f t="shared" si="2"/>
        <v/>
      </c>
      <c r="I28" s="82" t="str">
        <f t="shared" si="3"/>
        <v/>
      </c>
      <c r="J28" s="91">
        <v>1</v>
      </c>
      <c r="K28" s="91"/>
      <c r="L28" s="63"/>
      <c r="M28" s="92">
        <f t="shared" si="4"/>
        <v>1</v>
      </c>
      <c r="N28" s="63">
        <v>1</v>
      </c>
      <c r="O28" s="69" t="e">
        <f t="shared" si="0"/>
        <v>#VALUE!</v>
      </c>
      <c r="P28" s="66" t="str">
        <f t="shared" si="5"/>
        <v/>
      </c>
      <c r="Q28" s="64" t="str">
        <f t="shared" si="6"/>
        <v/>
      </c>
      <c r="R28" s="4"/>
    </row>
    <row r="29" spans="1:18" x14ac:dyDescent="0.3">
      <c r="A29" s="7"/>
      <c r="B29" s="4"/>
      <c r="C29" s="55">
        <v>16</v>
      </c>
      <c r="D29" s="63"/>
      <c r="E29" s="14"/>
      <c r="F29" s="14"/>
      <c r="G29" s="67">
        <f t="shared" si="1"/>
        <v>0</v>
      </c>
      <c r="H29" s="87" t="str">
        <f t="shared" si="2"/>
        <v/>
      </c>
      <c r="I29" s="82" t="str">
        <f t="shared" si="3"/>
        <v/>
      </c>
      <c r="J29" s="91">
        <v>1</v>
      </c>
      <c r="K29" s="91"/>
      <c r="L29" s="63"/>
      <c r="M29" s="92">
        <f t="shared" si="4"/>
        <v>1</v>
      </c>
      <c r="N29" s="63">
        <v>1</v>
      </c>
      <c r="O29" s="69" t="e">
        <f t="shared" si="0"/>
        <v>#VALUE!</v>
      </c>
      <c r="P29" s="66" t="str">
        <f t="shared" si="5"/>
        <v/>
      </c>
      <c r="Q29" s="64" t="str">
        <f t="shared" si="6"/>
        <v/>
      </c>
      <c r="R29" s="4"/>
    </row>
    <row r="30" spans="1:18" x14ac:dyDescent="0.3">
      <c r="A30" s="7"/>
      <c r="B30" s="4"/>
      <c r="C30" s="55">
        <v>17</v>
      </c>
      <c r="D30" s="63"/>
      <c r="E30" s="14"/>
      <c r="F30" s="14"/>
      <c r="G30" s="67">
        <f t="shared" si="1"/>
        <v>0</v>
      </c>
      <c r="H30" s="87" t="str">
        <f t="shared" si="2"/>
        <v/>
      </c>
      <c r="I30" s="82" t="str">
        <f t="shared" si="3"/>
        <v/>
      </c>
      <c r="J30" s="91">
        <v>1</v>
      </c>
      <c r="K30" s="91"/>
      <c r="L30" s="63"/>
      <c r="M30" s="92">
        <f t="shared" si="4"/>
        <v>1</v>
      </c>
      <c r="N30" s="63">
        <v>1</v>
      </c>
      <c r="O30" s="69" t="e">
        <f t="shared" si="0"/>
        <v>#VALUE!</v>
      </c>
      <c r="P30" s="66" t="str">
        <f t="shared" si="5"/>
        <v/>
      </c>
      <c r="Q30" s="64" t="str">
        <f t="shared" si="6"/>
        <v/>
      </c>
      <c r="R30" s="4"/>
    </row>
    <row r="31" spans="1:18" x14ac:dyDescent="0.3">
      <c r="A31" s="7"/>
      <c r="B31" s="4"/>
      <c r="C31" s="55">
        <v>18</v>
      </c>
      <c r="D31" s="63"/>
      <c r="E31" s="14"/>
      <c r="F31" s="14"/>
      <c r="G31" s="67">
        <f t="shared" si="1"/>
        <v>0</v>
      </c>
      <c r="H31" s="87" t="str">
        <f t="shared" si="2"/>
        <v/>
      </c>
      <c r="I31" s="82" t="str">
        <f t="shared" si="3"/>
        <v/>
      </c>
      <c r="J31" s="91">
        <v>1</v>
      </c>
      <c r="K31" s="91"/>
      <c r="L31" s="63"/>
      <c r="M31" s="92">
        <f t="shared" si="4"/>
        <v>1</v>
      </c>
      <c r="N31" s="63">
        <v>1</v>
      </c>
      <c r="O31" s="69" t="e">
        <f t="shared" si="0"/>
        <v>#VALUE!</v>
      </c>
      <c r="P31" s="66" t="str">
        <f t="shared" si="5"/>
        <v/>
      </c>
      <c r="Q31" s="64" t="str">
        <f t="shared" si="6"/>
        <v/>
      </c>
      <c r="R31" s="4"/>
    </row>
    <row r="32" spans="1:18" x14ac:dyDescent="0.3">
      <c r="A32" s="7"/>
      <c r="B32" s="4"/>
      <c r="C32" s="55">
        <v>19</v>
      </c>
      <c r="D32" s="63"/>
      <c r="E32" s="14"/>
      <c r="F32" s="14"/>
      <c r="G32" s="67">
        <f t="shared" si="1"/>
        <v>0</v>
      </c>
      <c r="H32" s="87" t="str">
        <f t="shared" si="2"/>
        <v/>
      </c>
      <c r="I32" s="82" t="str">
        <f t="shared" si="3"/>
        <v/>
      </c>
      <c r="J32" s="91">
        <v>1</v>
      </c>
      <c r="K32" s="91"/>
      <c r="L32" s="63"/>
      <c r="M32" s="92">
        <f t="shared" si="4"/>
        <v>1</v>
      </c>
      <c r="N32" s="63">
        <v>1</v>
      </c>
      <c r="O32" s="69" t="e">
        <f t="shared" si="0"/>
        <v>#VALUE!</v>
      </c>
      <c r="P32" s="66" t="str">
        <f t="shared" si="5"/>
        <v/>
      </c>
      <c r="Q32" s="64" t="str">
        <f t="shared" si="6"/>
        <v/>
      </c>
      <c r="R32" s="4"/>
    </row>
    <row r="33" spans="1:18" x14ac:dyDescent="0.3">
      <c r="A33" s="7"/>
      <c r="B33" s="4"/>
      <c r="C33" s="55">
        <v>20</v>
      </c>
      <c r="D33" s="63"/>
      <c r="E33" s="14"/>
      <c r="F33" s="14"/>
      <c r="G33" s="67">
        <f t="shared" ref="G33:G53" si="7">IF(COUNT(E33:F33)=0,0,AVERAGE(E33:F33))</f>
        <v>0</v>
      </c>
      <c r="H33" s="87" t="str">
        <f t="shared" ref="H33:H53" si="8">IF(OR(ISNUMBER(Sample_1),ISNUMBER(Sample_2)),Sample_ave,"")</f>
        <v/>
      </c>
      <c r="I33" s="82" t="str">
        <f t="shared" si="3"/>
        <v/>
      </c>
      <c r="J33" s="91">
        <v>1</v>
      </c>
      <c r="K33" s="91"/>
      <c r="L33" s="63"/>
      <c r="M33" s="92">
        <f t="shared" si="4"/>
        <v>1</v>
      </c>
      <c r="N33" s="63">
        <v>1</v>
      </c>
      <c r="O33" s="69" t="e">
        <f t="shared" si="0"/>
        <v>#VALUE!</v>
      </c>
      <c r="P33" s="66" t="str">
        <f t="shared" ref="P33:P53" si="9">IF(ISERROR(Starch_damage),"",Starch_damage)</f>
        <v/>
      </c>
      <c r="Q33" s="64" t="str">
        <f t="shared" si="6"/>
        <v/>
      </c>
      <c r="R33" s="4"/>
    </row>
    <row r="34" spans="1:18" x14ac:dyDescent="0.3">
      <c r="A34" s="7"/>
      <c r="B34" s="4"/>
      <c r="C34" s="55">
        <v>21</v>
      </c>
      <c r="D34" s="63"/>
      <c r="E34" s="14"/>
      <c r="F34" s="14"/>
      <c r="G34" s="67">
        <f t="shared" si="7"/>
        <v>0</v>
      </c>
      <c r="H34" s="87" t="str">
        <f t="shared" si="8"/>
        <v/>
      </c>
      <c r="I34" s="82" t="str">
        <f t="shared" si="3"/>
        <v/>
      </c>
      <c r="J34" s="91">
        <v>1</v>
      </c>
      <c r="K34" s="91"/>
      <c r="L34" s="63"/>
      <c r="M34" s="92">
        <f t="shared" si="4"/>
        <v>1</v>
      </c>
      <c r="N34" s="63">
        <v>1</v>
      </c>
      <c r="O34" s="69" t="e">
        <f t="shared" si="0"/>
        <v>#VALUE!</v>
      </c>
      <c r="P34" s="66" t="str">
        <f t="shared" si="9"/>
        <v/>
      </c>
      <c r="Q34" s="64" t="str">
        <f t="shared" si="6"/>
        <v/>
      </c>
      <c r="R34" s="4"/>
    </row>
    <row r="35" spans="1:18" x14ac:dyDescent="0.3">
      <c r="A35" s="7"/>
      <c r="B35" s="4"/>
      <c r="C35" s="55">
        <v>22</v>
      </c>
      <c r="D35" s="63"/>
      <c r="E35" s="14"/>
      <c r="F35" s="14"/>
      <c r="G35" s="67">
        <f t="shared" si="7"/>
        <v>0</v>
      </c>
      <c r="H35" s="87" t="str">
        <f t="shared" si="8"/>
        <v/>
      </c>
      <c r="I35" s="82" t="str">
        <f t="shared" si="3"/>
        <v/>
      </c>
      <c r="J35" s="91">
        <v>1</v>
      </c>
      <c r="K35" s="91"/>
      <c r="L35" s="63"/>
      <c r="M35" s="92">
        <f t="shared" si="4"/>
        <v>1</v>
      </c>
      <c r="N35" s="63">
        <v>1</v>
      </c>
      <c r="O35" s="69" t="e">
        <f t="shared" si="0"/>
        <v>#VALUE!</v>
      </c>
      <c r="P35" s="66" t="str">
        <f t="shared" si="9"/>
        <v/>
      </c>
      <c r="Q35" s="64" t="str">
        <f t="shared" si="6"/>
        <v/>
      </c>
      <c r="R35" s="4"/>
    </row>
    <row r="36" spans="1:18" x14ac:dyDescent="0.3">
      <c r="A36" s="7"/>
      <c r="B36" s="4"/>
      <c r="C36" s="55">
        <v>23</v>
      </c>
      <c r="D36" s="63"/>
      <c r="E36" s="14"/>
      <c r="F36" s="14"/>
      <c r="G36" s="67">
        <f t="shared" si="7"/>
        <v>0</v>
      </c>
      <c r="H36" s="87" t="str">
        <f t="shared" si="8"/>
        <v/>
      </c>
      <c r="I36" s="82" t="str">
        <f t="shared" si="3"/>
        <v/>
      </c>
      <c r="J36" s="91">
        <v>1</v>
      </c>
      <c r="K36" s="91"/>
      <c r="L36" s="63"/>
      <c r="M36" s="92">
        <f t="shared" si="4"/>
        <v>1</v>
      </c>
      <c r="N36" s="63">
        <v>1</v>
      </c>
      <c r="O36" s="69" t="e">
        <f t="shared" si="0"/>
        <v>#VALUE!</v>
      </c>
      <c r="P36" s="66" t="str">
        <f t="shared" si="9"/>
        <v/>
      </c>
      <c r="Q36" s="64" t="str">
        <f t="shared" si="6"/>
        <v/>
      </c>
      <c r="R36" s="4"/>
    </row>
    <row r="37" spans="1:18" x14ac:dyDescent="0.3">
      <c r="A37" s="7"/>
      <c r="B37" s="4"/>
      <c r="C37" s="55">
        <v>24</v>
      </c>
      <c r="D37" s="63"/>
      <c r="E37" s="14"/>
      <c r="F37" s="14"/>
      <c r="G37" s="67">
        <f t="shared" si="7"/>
        <v>0</v>
      </c>
      <c r="H37" s="87" t="str">
        <f t="shared" si="8"/>
        <v/>
      </c>
      <c r="I37" s="82" t="str">
        <f t="shared" si="3"/>
        <v/>
      </c>
      <c r="J37" s="91">
        <v>1</v>
      </c>
      <c r="K37" s="91"/>
      <c r="L37" s="63"/>
      <c r="M37" s="92">
        <f t="shared" si="4"/>
        <v>1</v>
      </c>
      <c r="N37" s="63">
        <v>1</v>
      </c>
      <c r="O37" s="69" t="e">
        <f t="shared" si="0"/>
        <v>#VALUE!</v>
      </c>
      <c r="P37" s="66" t="str">
        <f t="shared" si="9"/>
        <v/>
      </c>
      <c r="Q37" s="64" t="str">
        <f t="shared" si="6"/>
        <v/>
      </c>
      <c r="R37" s="4"/>
    </row>
    <row r="38" spans="1:18" x14ac:dyDescent="0.3">
      <c r="A38" s="7"/>
      <c r="B38" s="4"/>
      <c r="C38" s="55">
        <v>25</v>
      </c>
      <c r="D38" s="63"/>
      <c r="E38" s="14"/>
      <c r="F38" s="14"/>
      <c r="G38" s="67">
        <f t="shared" si="7"/>
        <v>0</v>
      </c>
      <c r="H38" s="87" t="str">
        <f t="shared" si="8"/>
        <v/>
      </c>
      <c r="I38" s="82" t="str">
        <f t="shared" si="3"/>
        <v/>
      </c>
      <c r="J38" s="91">
        <v>1</v>
      </c>
      <c r="K38" s="91"/>
      <c r="L38" s="63"/>
      <c r="M38" s="92">
        <f t="shared" si="4"/>
        <v>1</v>
      </c>
      <c r="N38" s="63">
        <v>1</v>
      </c>
      <c r="O38" s="69" t="e">
        <f t="shared" si="0"/>
        <v>#VALUE!</v>
      </c>
      <c r="P38" s="66" t="str">
        <f t="shared" si="9"/>
        <v/>
      </c>
      <c r="Q38" s="64" t="str">
        <f t="shared" si="6"/>
        <v/>
      </c>
      <c r="R38" s="4"/>
    </row>
    <row r="39" spans="1:18" x14ac:dyDescent="0.3">
      <c r="A39" s="7"/>
      <c r="B39" s="4"/>
      <c r="C39" s="55">
        <v>26</v>
      </c>
      <c r="D39" s="63"/>
      <c r="E39" s="14"/>
      <c r="F39" s="14"/>
      <c r="G39" s="67">
        <f t="shared" si="7"/>
        <v>0</v>
      </c>
      <c r="H39" s="87" t="str">
        <f t="shared" si="8"/>
        <v/>
      </c>
      <c r="I39" s="82" t="str">
        <f t="shared" si="3"/>
        <v/>
      </c>
      <c r="J39" s="91">
        <v>1</v>
      </c>
      <c r="K39" s="91"/>
      <c r="L39" s="63"/>
      <c r="M39" s="92">
        <f t="shared" si="4"/>
        <v>1</v>
      </c>
      <c r="N39" s="63">
        <v>1</v>
      </c>
      <c r="O39" s="69" t="e">
        <f t="shared" si="0"/>
        <v>#VALUE!</v>
      </c>
      <c r="P39" s="66" t="str">
        <f t="shared" si="9"/>
        <v/>
      </c>
      <c r="Q39" s="64" t="str">
        <f t="shared" si="6"/>
        <v/>
      </c>
      <c r="R39" s="4"/>
    </row>
    <row r="40" spans="1:18" x14ac:dyDescent="0.3">
      <c r="A40" s="7"/>
      <c r="B40" s="4"/>
      <c r="C40" s="55">
        <v>27</v>
      </c>
      <c r="D40" s="63"/>
      <c r="E40" s="14"/>
      <c r="F40" s="14"/>
      <c r="G40" s="67">
        <f t="shared" si="7"/>
        <v>0</v>
      </c>
      <c r="H40" s="87" t="str">
        <f t="shared" si="8"/>
        <v/>
      </c>
      <c r="I40" s="82" t="str">
        <f t="shared" si="3"/>
        <v/>
      </c>
      <c r="J40" s="91">
        <v>1</v>
      </c>
      <c r="K40" s="91"/>
      <c r="L40" s="63"/>
      <c r="M40" s="92">
        <f t="shared" si="4"/>
        <v>1</v>
      </c>
      <c r="N40" s="63">
        <v>1</v>
      </c>
      <c r="O40" s="69" t="e">
        <f t="shared" si="0"/>
        <v>#VALUE!</v>
      </c>
      <c r="P40" s="66" t="str">
        <f t="shared" si="9"/>
        <v/>
      </c>
      <c r="Q40" s="64" t="str">
        <f t="shared" si="6"/>
        <v/>
      </c>
      <c r="R40" s="4"/>
    </row>
    <row r="41" spans="1:18" x14ac:dyDescent="0.3">
      <c r="A41" s="7"/>
      <c r="B41" s="4"/>
      <c r="C41" s="55">
        <v>28</v>
      </c>
      <c r="D41" s="63"/>
      <c r="E41" s="14"/>
      <c r="F41" s="14"/>
      <c r="G41" s="67">
        <f t="shared" si="7"/>
        <v>0</v>
      </c>
      <c r="H41" s="87" t="str">
        <f t="shared" si="8"/>
        <v/>
      </c>
      <c r="I41" s="82" t="str">
        <f t="shared" si="3"/>
        <v/>
      </c>
      <c r="J41" s="91">
        <v>1</v>
      </c>
      <c r="K41" s="91"/>
      <c r="L41" s="63"/>
      <c r="M41" s="92">
        <f t="shared" si="4"/>
        <v>1</v>
      </c>
      <c r="N41" s="63">
        <v>1</v>
      </c>
      <c r="O41" s="69" t="e">
        <f t="shared" si="0"/>
        <v>#VALUE!</v>
      </c>
      <c r="P41" s="66" t="str">
        <f t="shared" si="9"/>
        <v/>
      </c>
      <c r="Q41" s="64" t="str">
        <f t="shared" si="6"/>
        <v/>
      </c>
      <c r="R41" s="4"/>
    </row>
    <row r="42" spans="1:18" x14ac:dyDescent="0.3">
      <c r="A42" s="7"/>
      <c r="B42" s="4"/>
      <c r="C42" s="55">
        <v>29</v>
      </c>
      <c r="D42" s="63"/>
      <c r="E42" s="14"/>
      <c r="F42" s="14"/>
      <c r="G42" s="67">
        <f t="shared" si="7"/>
        <v>0</v>
      </c>
      <c r="H42" s="87" t="str">
        <f t="shared" si="8"/>
        <v/>
      </c>
      <c r="I42" s="82" t="str">
        <f t="shared" si="3"/>
        <v/>
      </c>
      <c r="J42" s="91">
        <v>1</v>
      </c>
      <c r="K42" s="91"/>
      <c r="L42" s="63"/>
      <c r="M42" s="92">
        <f t="shared" si="4"/>
        <v>1</v>
      </c>
      <c r="N42" s="63">
        <v>1</v>
      </c>
      <c r="O42" s="69" t="e">
        <f t="shared" si="0"/>
        <v>#VALUE!</v>
      </c>
      <c r="P42" s="66" t="str">
        <f t="shared" si="9"/>
        <v/>
      </c>
      <c r="Q42" s="64" t="str">
        <f t="shared" si="6"/>
        <v/>
      </c>
      <c r="R42" s="4"/>
    </row>
    <row r="43" spans="1:18" x14ac:dyDescent="0.3">
      <c r="A43" s="7"/>
      <c r="B43" s="4"/>
      <c r="C43" s="55">
        <v>30</v>
      </c>
      <c r="D43" s="63"/>
      <c r="E43" s="14"/>
      <c r="F43" s="14"/>
      <c r="G43" s="67">
        <f t="shared" si="7"/>
        <v>0</v>
      </c>
      <c r="H43" s="87" t="str">
        <f t="shared" si="8"/>
        <v/>
      </c>
      <c r="I43" s="82" t="str">
        <f t="shared" si="3"/>
        <v/>
      </c>
      <c r="J43" s="91">
        <v>1</v>
      </c>
      <c r="K43" s="91"/>
      <c r="L43" s="63"/>
      <c r="M43" s="92">
        <f t="shared" si="4"/>
        <v>1</v>
      </c>
      <c r="N43" s="63">
        <v>1</v>
      </c>
      <c r="O43" s="69" t="e">
        <f t="shared" si="0"/>
        <v>#VALUE!</v>
      </c>
      <c r="P43" s="66" t="str">
        <f t="shared" si="9"/>
        <v/>
      </c>
      <c r="Q43" s="64" t="str">
        <f t="shared" si="6"/>
        <v/>
      </c>
      <c r="R43" s="4"/>
    </row>
    <row r="44" spans="1:18" x14ac:dyDescent="0.3">
      <c r="A44" s="7"/>
      <c r="B44" s="4"/>
      <c r="C44" s="55">
        <v>31</v>
      </c>
      <c r="D44" s="63"/>
      <c r="E44" s="14"/>
      <c r="F44" s="14"/>
      <c r="G44" s="67">
        <f t="shared" si="7"/>
        <v>0</v>
      </c>
      <c r="H44" s="87" t="str">
        <f t="shared" si="8"/>
        <v/>
      </c>
      <c r="I44" s="82" t="str">
        <f t="shared" si="3"/>
        <v/>
      </c>
      <c r="J44" s="91">
        <v>1</v>
      </c>
      <c r="K44" s="91"/>
      <c r="L44" s="63"/>
      <c r="M44" s="92">
        <f t="shared" si="4"/>
        <v>1</v>
      </c>
      <c r="N44" s="63">
        <v>1</v>
      </c>
      <c r="O44" s="69" t="e">
        <f t="shared" si="0"/>
        <v>#VALUE!</v>
      </c>
      <c r="P44" s="66" t="str">
        <f t="shared" si="9"/>
        <v/>
      </c>
      <c r="Q44" s="64" t="str">
        <f t="shared" si="6"/>
        <v/>
      </c>
      <c r="R44" s="4"/>
    </row>
    <row r="45" spans="1:18" x14ac:dyDescent="0.3">
      <c r="A45" s="7"/>
      <c r="B45" s="4"/>
      <c r="C45" s="55">
        <v>32</v>
      </c>
      <c r="D45" s="63"/>
      <c r="E45" s="14"/>
      <c r="F45" s="14"/>
      <c r="G45" s="67">
        <f t="shared" si="7"/>
        <v>0</v>
      </c>
      <c r="H45" s="87" t="str">
        <f t="shared" si="8"/>
        <v/>
      </c>
      <c r="I45" s="82" t="str">
        <f t="shared" si="3"/>
        <v/>
      </c>
      <c r="J45" s="91">
        <v>1</v>
      </c>
      <c r="K45" s="91"/>
      <c r="L45" s="63"/>
      <c r="M45" s="92">
        <f t="shared" si="4"/>
        <v>1</v>
      </c>
      <c r="N45" s="63">
        <v>1</v>
      </c>
      <c r="O45" s="69" t="e">
        <f t="shared" si="0"/>
        <v>#VALUE!</v>
      </c>
      <c r="P45" s="66" t="str">
        <f t="shared" si="9"/>
        <v/>
      </c>
      <c r="Q45" s="64" t="str">
        <f t="shared" si="6"/>
        <v/>
      </c>
      <c r="R45" s="4"/>
    </row>
    <row r="46" spans="1:18" x14ac:dyDescent="0.3">
      <c r="A46" s="7"/>
      <c r="B46" s="4"/>
      <c r="C46" s="55">
        <v>33</v>
      </c>
      <c r="D46" s="63"/>
      <c r="E46" s="14"/>
      <c r="F46" s="14"/>
      <c r="G46" s="67">
        <f t="shared" si="7"/>
        <v>0</v>
      </c>
      <c r="H46" s="87" t="str">
        <f t="shared" si="8"/>
        <v/>
      </c>
      <c r="I46" s="82" t="str">
        <f t="shared" si="3"/>
        <v/>
      </c>
      <c r="J46" s="91">
        <v>1</v>
      </c>
      <c r="K46" s="91"/>
      <c r="L46" s="63"/>
      <c r="M46" s="92">
        <f t="shared" si="4"/>
        <v>1</v>
      </c>
      <c r="N46" s="63">
        <v>1</v>
      </c>
      <c r="O46" s="69" t="e">
        <f t="shared" si="0"/>
        <v>#VALUE!</v>
      </c>
      <c r="P46" s="66" t="str">
        <f t="shared" si="9"/>
        <v/>
      </c>
      <c r="Q46" s="64" t="str">
        <f t="shared" si="6"/>
        <v/>
      </c>
      <c r="R46" s="4"/>
    </row>
    <row r="47" spans="1:18" x14ac:dyDescent="0.3">
      <c r="A47" s="7"/>
      <c r="B47" s="4"/>
      <c r="C47" s="55">
        <v>34</v>
      </c>
      <c r="D47" s="63"/>
      <c r="E47" s="14"/>
      <c r="F47" s="14"/>
      <c r="G47" s="67">
        <f t="shared" si="7"/>
        <v>0</v>
      </c>
      <c r="H47" s="87" t="str">
        <f t="shared" si="8"/>
        <v/>
      </c>
      <c r="I47" s="82" t="str">
        <f t="shared" si="3"/>
        <v/>
      </c>
      <c r="J47" s="91">
        <v>1</v>
      </c>
      <c r="K47" s="91"/>
      <c r="L47" s="63"/>
      <c r="M47" s="92">
        <f t="shared" si="4"/>
        <v>1</v>
      </c>
      <c r="N47" s="63">
        <v>1</v>
      </c>
      <c r="O47" s="69" t="e">
        <f t="shared" si="0"/>
        <v>#VALUE!</v>
      </c>
      <c r="P47" s="66" t="str">
        <f t="shared" si="9"/>
        <v/>
      </c>
      <c r="Q47" s="64" t="str">
        <f t="shared" si="6"/>
        <v/>
      </c>
      <c r="R47" s="4"/>
    </row>
    <row r="48" spans="1:18" x14ac:dyDescent="0.3">
      <c r="A48" s="7"/>
      <c r="B48" s="4"/>
      <c r="C48" s="55">
        <v>35</v>
      </c>
      <c r="D48" s="63"/>
      <c r="E48" s="14"/>
      <c r="F48" s="14"/>
      <c r="G48" s="67">
        <f>IF(COUNT(E48:F48)=0,0,AVERAGE(E48:F48))</f>
        <v>0</v>
      </c>
      <c r="H48" s="87" t="str">
        <f t="shared" si="8"/>
        <v/>
      </c>
      <c r="I48" s="82" t="str">
        <f t="shared" si="3"/>
        <v/>
      </c>
      <c r="J48" s="91">
        <v>1</v>
      </c>
      <c r="K48" s="91"/>
      <c r="L48" s="63"/>
      <c r="M48" s="92">
        <f t="shared" si="4"/>
        <v>1</v>
      </c>
      <c r="N48" s="63">
        <v>1</v>
      </c>
      <c r="O48" s="69" t="e">
        <f t="shared" si="0"/>
        <v>#VALUE!</v>
      </c>
      <c r="P48" s="66" t="str">
        <f t="shared" si="9"/>
        <v/>
      </c>
      <c r="Q48" s="64" t="str">
        <f t="shared" si="6"/>
        <v/>
      </c>
      <c r="R48" s="4"/>
    </row>
    <row r="49" spans="1:58" x14ac:dyDescent="0.3">
      <c r="A49" s="7"/>
      <c r="B49" s="4"/>
      <c r="C49" s="55">
        <v>36</v>
      </c>
      <c r="D49" s="63"/>
      <c r="E49" s="14"/>
      <c r="F49" s="14"/>
      <c r="G49" s="67">
        <f>IF(COUNT(E49:F49)=0,0,AVERAGE(E49:F49))</f>
        <v>0</v>
      </c>
      <c r="H49" s="87" t="str">
        <f t="shared" si="8"/>
        <v/>
      </c>
      <c r="I49" s="82" t="str">
        <f t="shared" si="3"/>
        <v/>
      </c>
      <c r="J49" s="91">
        <v>1</v>
      </c>
      <c r="K49" s="91"/>
      <c r="L49" s="63"/>
      <c r="M49" s="92">
        <f t="shared" si="4"/>
        <v>1</v>
      </c>
      <c r="N49" s="63">
        <v>1</v>
      </c>
      <c r="O49" s="69" t="e">
        <f t="shared" si="0"/>
        <v>#VALUE!</v>
      </c>
      <c r="P49" s="66" t="str">
        <f t="shared" si="9"/>
        <v/>
      </c>
      <c r="Q49" s="64" t="str">
        <f t="shared" si="6"/>
        <v/>
      </c>
      <c r="R49" s="4"/>
    </row>
    <row r="50" spans="1:58" x14ac:dyDescent="0.3">
      <c r="A50" s="7"/>
      <c r="B50" s="4"/>
      <c r="C50" s="55">
        <v>37</v>
      </c>
      <c r="D50" s="63"/>
      <c r="E50" s="14"/>
      <c r="F50" s="14"/>
      <c r="G50" s="67">
        <f t="shared" si="7"/>
        <v>0</v>
      </c>
      <c r="H50" s="87" t="str">
        <f t="shared" si="8"/>
        <v/>
      </c>
      <c r="I50" s="82" t="str">
        <f t="shared" si="3"/>
        <v/>
      </c>
      <c r="J50" s="91">
        <v>1</v>
      </c>
      <c r="K50" s="91"/>
      <c r="L50" s="63"/>
      <c r="M50" s="92">
        <f t="shared" si="4"/>
        <v>1</v>
      </c>
      <c r="N50" s="63">
        <v>1</v>
      </c>
      <c r="O50" s="69" t="e">
        <f t="shared" si="0"/>
        <v>#VALUE!</v>
      </c>
      <c r="P50" s="66" t="str">
        <f t="shared" si="9"/>
        <v/>
      </c>
      <c r="Q50" s="64" t="str">
        <f t="shared" si="6"/>
        <v/>
      </c>
      <c r="R50" s="4"/>
    </row>
    <row r="51" spans="1:58" x14ac:dyDescent="0.3">
      <c r="A51" s="7"/>
      <c r="B51" s="4"/>
      <c r="C51" s="55">
        <v>38</v>
      </c>
      <c r="D51" s="63"/>
      <c r="E51" s="14"/>
      <c r="F51" s="14"/>
      <c r="G51" s="67">
        <f t="shared" si="7"/>
        <v>0</v>
      </c>
      <c r="H51" s="87" t="str">
        <f t="shared" si="8"/>
        <v/>
      </c>
      <c r="I51" s="82" t="str">
        <f t="shared" si="3"/>
        <v/>
      </c>
      <c r="J51" s="91">
        <v>1</v>
      </c>
      <c r="K51" s="91"/>
      <c r="L51" s="63"/>
      <c r="M51" s="92">
        <f t="shared" si="4"/>
        <v>1</v>
      </c>
      <c r="N51" s="63">
        <v>1</v>
      </c>
      <c r="O51" s="69" t="e">
        <f t="shared" si="0"/>
        <v>#VALUE!</v>
      </c>
      <c r="P51" s="66" t="str">
        <f t="shared" si="9"/>
        <v/>
      </c>
      <c r="Q51" s="64" t="str">
        <f t="shared" si="6"/>
        <v/>
      </c>
      <c r="R51" s="4"/>
    </row>
    <row r="52" spans="1:58" x14ac:dyDescent="0.3">
      <c r="A52" s="7"/>
      <c r="B52" s="4"/>
      <c r="C52" s="55">
        <v>39</v>
      </c>
      <c r="D52" s="63"/>
      <c r="E52" s="14"/>
      <c r="F52" s="14"/>
      <c r="G52" s="67">
        <f t="shared" si="7"/>
        <v>0</v>
      </c>
      <c r="H52" s="87" t="str">
        <f t="shared" si="8"/>
        <v/>
      </c>
      <c r="I52" s="82" t="str">
        <f t="shared" si="3"/>
        <v/>
      </c>
      <c r="J52" s="91">
        <v>1</v>
      </c>
      <c r="K52" s="91"/>
      <c r="L52" s="63"/>
      <c r="M52" s="92">
        <f t="shared" si="4"/>
        <v>1</v>
      </c>
      <c r="N52" s="63">
        <v>1</v>
      </c>
      <c r="O52" s="69" t="e">
        <f t="shared" si="0"/>
        <v>#VALUE!</v>
      </c>
      <c r="P52" s="66" t="str">
        <f t="shared" si="9"/>
        <v/>
      </c>
      <c r="Q52" s="64" t="str">
        <f t="shared" si="6"/>
        <v/>
      </c>
      <c r="R52" s="4"/>
    </row>
    <row r="53" spans="1:58" x14ac:dyDescent="0.3">
      <c r="A53" s="7"/>
      <c r="B53" s="4"/>
      <c r="C53" s="55">
        <v>40</v>
      </c>
      <c r="D53" s="63"/>
      <c r="E53" s="14"/>
      <c r="F53" s="14"/>
      <c r="G53" s="67">
        <f t="shared" si="7"/>
        <v>0</v>
      </c>
      <c r="H53" s="87" t="str">
        <f t="shared" si="8"/>
        <v/>
      </c>
      <c r="I53" s="82" t="str">
        <f t="shared" si="3"/>
        <v/>
      </c>
      <c r="J53" s="91">
        <v>1</v>
      </c>
      <c r="K53" s="91"/>
      <c r="L53" s="63"/>
      <c r="M53" s="92">
        <f t="shared" si="4"/>
        <v>1</v>
      </c>
      <c r="N53" s="63">
        <v>1</v>
      </c>
      <c r="O53" s="69" t="e">
        <f t="shared" si="0"/>
        <v>#VALUE!</v>
      </c>
      <c r="P53" s="66" t="str">
        <f t="shared" si="9"/>
        <v/>
      </c>
      <c r="Q53" s="64" t="str">
        <f t="shared" si="6"/>
        <v/>
      </c>
      <c r="R53" s="4"/>
    </row>
    <row r="54" spans="1:58" x14ac:dyDescent="0.3">
      <c r="A54" s="7"/>
      <c r="B54" s="4"/>
      <c r="C54" s="32"/>
      <c r="D54" s="32"/>
      <c r="E54" s="33"/>
      <c r="F54" s="33"/>
      <c r="G54" s="33"/>
      <c r="H54" s="83"/>
      <c r="I54" s="83"/>
      <c r="J54" s="83"/>
      <c r="K54" s="83"/>
      <c r="L54" s="33"/>
      <c r="M54" s="33"/>
      <c r="N54" s="33"/>
      <c r="O54" s="33"/>
      <c r="P54" s="32"/>
      <c r="Q54" s="32"/>
      <c r="R54" s="32"/>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row>
    <row r="55" spans="1:58" x14ac:dyDescent="0.3">
      <c r="A55" s="7"/>
      <c r="B55" s="4"/>
      <c r="C55" s="32"/>
      <c r="D55" s="32"/>
      <c r="E55" s="33"/>
      <c r="F55" s="33"/>
      <c r="G55" s="33"/>
      <c r="H55" s="83"/>
      <c r="I55" s="83"/>
      <c r="J55" s="83"/>
      <c r="K55" s="83"/>
      <c r="L55" s="33"/>
      <c r="M55" s="33"/>
      <c r="N55" s="33"/>
      <c r="O55" s="33"/>
      <c r="P55" s="32"/>
      <c r="Q55" s="32"/>
      <c r="R55" s="32"/>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row>
    <row r="56" spans="1:58" ht="9.1999999999999993" customHeight="1" x14ac:dyDescent="0.3">
      <c r="A56" s="7"/>
      <c r="B56" s="4"/>
      <c r="C56" s="4"/>
      <c r="D56" s="4"/>
      <c r="E56" s="4"/>
      <c r="F56" s="4"/>
      <c r="G56" s="4"/>
      <c r="H56" s="17"/>
      <c r="I56" s="17"/>
      <c r="J56" s="17"/>
      <c r="K56" s="17"/>
      <c r="L56" s="4"/>
      <c r="M56" s="4"/>
      <c r="N56" s="4"/>
      <c r="O56" s="4"/>
      <c r="P56" s="4"/>
      <c r="Q56" s="4"/>
      <c r="R56" s="4"/>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row>
    <row r="57" spans="1:58" ht="399.95" customHeight="1" x14ac:dyDescent="0.3">
      <c r="H57" s="84"/>
      <c r="I57" s="84"/>
      <c r="J57" s="84"/>
      <c r="K57" s="84"/>
    </row>
    <row r="58" spans="1:58" x14ac:dyDescent="0.3">
      <c r="H58" s="84"/>
      <c r="I58" s="84"/>
      <c r="J58" s="84"/>
      <c r="K58" s="84"/>
    </row>
    <row r="59" spans="1:58" x14ac:dyDescent="0.3">
      <c r="H59" s="84"/>
      <c r="I59" s="84"/>
      <c r="J59" s="84"/>
      <c r="K59" s="84"/>
    </row>
  </sheetData>
  <sheetProtection password="8E71" sheet="1" objects="1" scenarios="1"/>
  <mergeCells count="9">
    <mergeCell ref="D12:D13"/>
    <mergeCell ref="C12:C13"/>
    <mergeCell ref="E4:G4"/>
    <mergeCell ref="E12:H12"/>
    <mergeCell ref="E13:F13"/>
    <mergeCell ref="Q12:Q13"/>
    <mergeCell ref="N12:N13"/>
    <mergeCell ref="M12:M13"/>
    <mergeCell ref="L12:L13"/>
  </mergeCells>
  <phoneticPr fontId="0" type="noConversion"/>
  <dataValidations count="1">
    <dataValidation allowBlank="1" showInputMessage="1" sqref="L14:N65536 F14:F65536 D14:D65536 Q14:Q65536 R1:IV1048576 Q1:Q12 O1:P1048576 G13:K65536 A1:C1048576 E1:E1048576 D1:D12 F1:I11 J7:K11 J1:N6 L9:N12 N7:N8"/>
  </dataValidations>
  <pageMargins left="0.59055118110236227" right="0.59055118110236227" top="0.59055118110236227" bottom="0.98425196850393704" header="0.51181102362204722" footer="0.51181102362204722"/>
  <pageSetup paperSize="9" fitToHeight="0" orientation="landscape" horizontalDpi="360" verticalDpi="360"/>
  <headerFooter alignWithMargins="0">
    <oddFooter>&amp;LPrinted on &amp;D, Page &amp;P of &amp;N</oddFooter>
  </headerFooter>
  <rowBreaks count="1" manualBreakCount="1">
    <brk id="40" min="1" max="12" man="1"/>
  </rowBreaks>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20</vt:i4>
      </vt:variant>
    </vt:vector>
  </HeadingPairs>
  <TitlesOfParts>
    <vt:vector size="22" baseType="lpstr">
      <vt:lpstr>Instructions</vt:lpstr>
      <vt:lpstr>MegaCalc</vt:lpstr>
      <vt:lpstr>Absorbance</vt:lpstr>
      <vt:lpstr>Contact_us</vt:lpstr>
      <vt:lpstr>Dilution</vt:lpstr>
      <vt:lpstr>Extract_vol</vt:lpstr>
      <vt:lpstr>Factor</vt:lpstr>
      <vt:lpstr>Instructions</vt:lpstr>
      <vt:lpstr>Instructions!Print_Area</vt:lpstr>
      <vt:lpstr>MegaCalc!Print_Area</vt:lpstr>
      <vt:lpstr>MegaCalc!Print_Titles</vt:lpstr>
      <vt:lpstr>Replicate_1</vt:lpstr>
      <vt:lpstr>Replicate_2</vt:lpstr>
      <vt:lpstr>Replicate_3</vt:lpstr>
      <vt:lpstr>Replicate_4</vt:lpstr>
      <vt:lpstr>Replicate_ave</vt:lpstr>
      <vt:lpstr>Sample_1</vt:lpstr>
      <vt:lpstr>Sample_2</vt:lpstr>
      <vt:lpstr>Sample_ave</vt:lpstr>
      <vt:lpstr>Sample_weight</vt:lpstr>
      <vt:lpstr>Starch_damage</vt:lpstr>
      <vt:lpstr>use_mega_calculator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Maciej Peplinski</cp:lastModifiedBy>
  <cp:lastPrinted>2005-01-09T21:26:51Z</cp:lastPrinted>
  <dcterms:created xsi:type="dcterms:W3CDTF">2004-10-05T18:50:23Z</dcterms:created>
  <dcterms:modified xsi:type="dcterms:W3CDTF">2019-09-13T12:48:25Z</dcterms:modified>
</cp:coreProperties>
</file>