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LMAL\"/>
    </mc:Choice>
  </mc:AlternateContent>
  <xr:revisionPtr revIDLastSave="0" documentId="13_ncr:48009_{3287A00F-2DD7-4AB3-BF77-ECB0B6BDC104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MegaCalc!$E$14:$E$33</definedName>
    <definedName name="A2_blank_1">MegaCalc!$F$8</definedName>
    <definedName name="A2_blank_2">MegaCalc!$F$9</definedName>
    <definedName name="A2_blank_ave">MegaCalc!$F$10</definedName>
    <definedName name="A2_sample">MegaCalc!$F$14:$F$33</definedName>
    <definedName name="Change_absorbance">MegaCalc!$J$14:$J$33</definedName>
    <definedName name="Concentration_gg">MegaCalc!$P$14:$P$33</definedName>
    <definedName name="Concentration_gL">MegaCalc!$L$14:$L$33</definedName>
    <definedName name="Contact_us">Instructions!$C$47</definedName>
    <definedName name="Dilution">MegaCalc!$H$14:$H$33</definedName>
    <definedName name="Instructions">Instructions!$A$2</definedName>
    <definedName name="_xlnm.Print_Area" localSheetId="0">Instructions!$B$2:$O$46</definedName>
    <definedName name="_xlnm.Print_Area" localSheetId="1">MegaCalc!$B$2:$R$33</definedName>
    <definedName name="_xlnm.Print_Titles" localSheetId="1">MegaCalc!$12:$13</definedName>
    <definedName name="Sample_con_gL">MegaCalc!$O$14:$O$33</definedName>
    <definedName name="Sample_volume">MegaCalc!$G$14:$G$33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K14" i="1" s="1"/>
  <c r="F10" i="1"/>
  <c r="J16" i="1" s="1"/>
  <c r="L16" i="1" s="1"/>
  <c r="P16" i="1" s="1"/>
  <c r="K15" i="1"/>
  <c r="Q16" i="1"/>
  <c r="K19" i="1"/>
  <c r="K23" i="1"/>
  <c r="K27" i="1"/>
  <c r="K31" i="1"/>
  <c r="M33" i="1"/>
  <c r="K32" i="1"/>
  <c r="M29" i="1"/>
  <c r="K28" i="1"/>
  <c r="M25" i="1"/>
  <c r="K24" i="1"/>
  <c r="M21" i="1"/>
  <c r="K20" i="1"/>
  <c r="M17" i="1"/>
  <c r="K16" i="1"/>
  <c r="J17" i="1" l="1"/>
  <c r="L17" i="1" s="1"/>
  <c r="P17" i="1" s="1"/>
  <c r="Q17" i="1" s="1"/>
  <c r="J19" i="1"/>
  <c r="L19" i="1" s="1"/>
  <c r="P19" i="1" s="1"/>
  <c r="Q19" i="1" s="1"/>
  <c r="J21" i="1"/>
  <c r="L21" i="1" s="1"/>
  <c r="P21" i="1" s="1"/>
  <c r="Q21" i="1" s="1"/>
  <c r="J23" i="1"/>
  <c r="L23" i="1" s="1"/>
  <c r="P23" i="1" s="1"/>
  <c r="Q23" i="1" s="1"/>
  <c r="J25" i="1"/>
  <c r="L25" i="1" s="1"/>
  <c r="P25" i="1" s="1"/>
  <c r="Q25" i="1" s="1"/>
  <c r="J27" i="1"/>
  <c r="L27" i="1" s="1"/>
  <c r="P27" i="1" s="1"/>
  <c r="Q27" i="1" s="1"/>
  <c r="J29" i="1"/>
  <c r="L29" i="1" s="1"/>
  <c r="P29" i="1" s="1"/>
  <c r="Q29" i="1" s="1"/>
  <c r="J31" i="1"/>
  <c r="L31" i="1" s="1"/>
  <c r="P31" i="1" s="1"/>
  <c r="Q31" i="1" s="1"/>
  <c r="J33" i="1"/>
  <c r="L33" i="1" s="1"/>
  <c r="P33" i="1" s="1"/>
  <c r="Q33" i="1" s="1"/>
  <c r="M30" i="1"/>
  <c r="J30" i="1"/>
  <c r="L30" i="1" s="1"/>
  <c r="P30" i="1" s="1"/>
  <c r="Q30" i="1" s="1"/>
  <c r="M26" i="1"/>
  <c r="J26" i="1"/>
  <c r="L26" i="1" s="1"/>
  <c r="P26" i="1" s="1"/>
  <c r="Q26" i="1" s="1"/>
  <c r="M22" i="1"/>
  <c r="J22" i="1"/>
  <c r="L22" i="1" s="1"/>
  <c r="P22" i="1" s="1"/>
  <c r="Q22" i="1" s="1"/>
  <c r="M18" i="1"/>
  <c r="J18" i="1"/>
  <c r="L18" i="1" s="1"/>
  <c r="P18" i="1" s="1"/>
  <c r="Q18" i="1" s="1"/>
  <c r="M14" i="1"/>
  <c r="J14" i="1"/>
  <c r="L14" i="1" s="1"/>
  <c r="P14" i="1" s="1"/>
  <c r="Q14" i="1" s="1"/>
  <c r="J15" i="1"/>
  <c r="L15" i="1" s="1"/>
  <c r="P15" i="1" s="1"/>
  <c r="Q15" i="1" s="1"/>
  <c r="K18" i="1"/>
  <c r="K22" i="1"/>
  <c r="K26" i="1"/>
  <c r="K30" i="1"/>
  <c r="K33" i="1"/>
  <c r="K29" i="1"/>
  <c r="K25" i="1"/>
  <c r="K21" i="1"/>
  <c r="K17" i="1"/>
  <c r="M15" i="1"/>
  <c r="M19" i="1"/>
  <c r="M23" i="1"/>
  <c r="M27" i="1"/>
  <c r="M31" i="1"/>
  <c r="M32" i="1"/>
  <c r="J32" i="1"/>
  <c r="L32" i="1" s="1"/>
  <c r="P32" i="1" s="1"/>
  <c r="Q32" i="1" s="1"/>
  <c r="M28" i="1"/>
  <c r="J28" i="1"/>
  <c r="L28" i="1" s="1"/>
  <c r="P28" i="1" s="1"/>
  <c r="Q28" i="1" s="1"/>
  <c r="M24" i="1"/>
  <c r="J24" i="1"/>
  <c r="L24" i="1" s="1"/>
  <c r="P24" i="1" s="1"/>
  <c r="Q24" i="1" s="1"/>
  <c r="M20" i="1"/>
  <c r="J20" i="1"/>
  <c r="L20" i="1" s="1"/>
  <c r="P20" i="1" s="1"/>
  <c r="Q20" i="1" s="1"/>
  <c r="M16" i="1"/>
</calcChain>
</file>

<file path=xl/comments1.xml><?xml version="1.0" encoding="utf-8"?>
<comments xmlns="http://schemas.openxmlformats.org/spreadsheetml/2006/main">
  <authors>
    <author>User</author>
  </authors>
  <commentList>
    <comment ref="L21" authorId="0" shapeId="0">
      <text>
        <r>
          <rPr>
            <b/>
            <sz val="8"/>
            <color indexed="81"/>
            <rFont val="Tahoma"/>
            <family val="2"/>
          </rPr>
          <t>Concentration: grams of L-Malic Acid per litre of sample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L-Malic Acid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L-Malic Acid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L-Malic Acid per 100 grams of sample</t>
        </r>
      </text>
    </comment>
  </commentList>
</comments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<sst xmlns="http://schemas.openxmlformats.org/spreadsheetml/2006/main" count="57" uniqueCount="35">
  <si>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</si>
  <si>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</si>
  <si>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</si>
  <si>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</si>
  <si>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</si>
  <si>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</si>
  <si>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</si>
  <si>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</si>
  <si>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</si>
  <si>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</si>
  <si>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</si>
  <si>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</si>
  <si>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</si>
  <si>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</si>
  <si>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</si>
  <si>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</si>
  <si>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</si>
  <si>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</si>
  <si>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</si>
  <si>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</si>
  <si>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</si>
  <si>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</si>
  <si>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</si>
  <si>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</si>
  <si>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</si>
  <si>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</si>
  <si>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</si>
  <si>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 xml:space="preserve">   Abs
(L-Malic Acid)</t>
  </si>
  <si>
    <t>L-Malic Acid
(g/L)</t>
  </si>
  <si>
    <t>L-Malic Acid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</si>
  <si>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</si>
  <si>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</si>
  <si>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</si>
  <si>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</si>
  <si>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t>K-LMAL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</si>
</sst>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80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76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0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76" fontId="1" fillId="4" borderId="3" xfId="0" applyNumberFormat="1" applyFont="1" applyFill="1" applyBorder="1" applyProtection="1"/>
    <xf numFmtId="176" fontId="1" fillId="4" borderId="4" xfId="0" applyNumberFormat="1" applyFont="1" applyFill="1" applyBorder="1" applyProtection="1"/>
    <xf numFmtId="176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76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0" fontId="1" fillId="2" borderId="1" xfId="0" applyNumberFormat="1" applyFont="1" applyFill="1" applyBorder="1" applyProtection="1"/>
    <xf numFmtId="180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76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76" fontId="1" fillId="4" borderId="3" xfId="0" applyNumberFormat="1" applyFont="1" applyFill="1" applyBorder="1" applyAlignment="1" applyProtection="1">
      <alignment horizontal="left"/>
      <protection locked="0"/>
    </xf>
    <xf numFmtId="176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111672</xdr:colOff>
      <xdr:row>0</xdr:row>
      <xdr:rowOff>91536</xdr:rowOff>
    </xdr:from>
    <xdr:to>
      <xdr:col>15</xdr:col>
      <xdr:colOff>0</xdr:colOff>
      <xdr:row>6</xdr:row>
      <xdr:rowOff>57773</xdr:rowOff>
    </xdr:to>
    <xdr:pic>
      <xdr:nvPicPr>
        <xdr:cNvPr id="6375" name="Picture 80">
          <a:extLst>
            <a:ext uri="{FF2B5EF4-FFF2-40B4-BE49-F238E27FC236}">
              <a16:creationId xmlns:a16="http://schemas.microsoft.com/office/drawing/2014/main" id="{573CEA10-F77B-431E-9F9D-90FFE6D67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672" y="91536"/>
          <a:ext cx="8125811" cy="1319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12</xdr:row>
      <xdr:rowOff>247650</xdr:rowOff>
    </xdr:from>
    <xdr:to>
      <xdr:col>3</xdr:col>
      <xdr:colOff>457200</xdr:colOff>
      <xdr:row>13</xdr:row>
      <xdr:rowOff>28575</xdr:rowOff>
    </xdr:to>
    <xdr:sp macro="" textlink="">
      <xdr:nvSpPr>
        <xdr:cNvPr id="6376" name="Line 10">
          <a:extLst>
            <a:ext uri="{FF2B5EF4-FFF2-40B4-BE49-F238E27FC236}">
              <a16:creationId xmlns:a16="http://schemas.microsoft.com/office/drawing/2014/main" id="{1F269731-D8C7-4AB8-87E2-B97527A22F22}"/>
            </a:ext>
          </a:extLst>
        </xdr:cNvPr>
        <xdr:cNvSpPr>
          <a:spLocks noChangeShapeType="1"/>
        </xdr:cNvSpPr>
      </xdr:nvSpPr>
      <xdr:spPr bwMode="auto">
        <a:xfrm>
          <a:off x="1400175" y="41719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104775</xdr:rowOff>
    </xdr:from>
    <xdr:to>
      <xdr:col>5</xdr:col>
      <xdr:colOff>447675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99AACFE6-1BCE-4CC8-8B3D-332E95E0BFF3}"/>
            </a:ext>
          </a:extLst>
        </xdr:cNvPr>
        <xdr:cNvSpPr>
          <a:spLocks noChangeArrowheads="1"/>
        </xdr:cNvSpPr>
      </xdr:nvSpPr>
      <xdr:spPr bwMode="auto">
        <a:xfrm>
          <a:off x="609600" y="3838575"/>
          <a:ext cx="25527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17</xdr:row>
      <xdr:rowOff>85725</xdr:rowOff>
    </xdr:from>
    <xdr:to>
      <xdr:col>8</xdr:col>
      <xdr:colOff>409575</xdr:colOff>
      <xdr:row>21</xdr:row>
      <xdr:rowOff>104775</xdr:rowOff>
    </xdr:to>
    <xdr:sp macro="" textlink="">
      <xdr:nvSpPr>
        <xdr:cNvPr id="6378" name="Line 12">
          <a:extLst>
            <a:ext uri="{FF2B5EF4-FFF2-40B4-BE49-F238E27FC236}">
              <a16:creationId xmlns:a16="http://schemas.microsoft.com/office/drawing/2014/main" id="{09EBDA32-330A-4405-98F8-9B304ACE27E5}"/>
            </a:ext>
          </a:extLst>
        </xdr:cNvPr>
        <xdr:cNvSpPr>
          <a:spLocks noChangeShapeType="1"/>
        </xdr:cNvSpPr>
      </xdr:nvSpPr>
      <xdr:spPr bwMode="auto">
        <a:xfrm flipH="1">
          <a:off x="3048000" y="5524500"/>
          <a:ext cx="192405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379" name="Line 14">
          <a:extLst>
            <a:ext uri="{FF2B5EF4-FFF2-40B4-BE49-F238E27FC236}">
              <a16:creationId xmlns:a16="http://schemas.microsoft.com/office/drawing/2014/main" id="{6A4B5819-2335-41DE-A1C5-E62BBAED8D24}"/>
            </a:ext>
          </a:extLst>
        </xdr:cNvPr>
        <xdr:cNvSpPr>
          <a:spLocks noChangeShapeType="1"/>
        </xdr:cNvSpPr>
      </xdr:nvSpPr>
      <xdr:spPr bwMode="auto">
        <a:xfrm flipH="1">
          <a:off x="31813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323850</xdr:colOff>
      <xdr:row>17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AA5B7659-5852-442E-90FB-05120BC7AFFE}"/>
            </a:ext>
          </a:extLst>
        </xdr:cNvPr>
        <xdr:cNvSpPr>
          <a:spLocks noChangeArrowheads="1"/>
        </xdr:cNvSpPr>
      </xdr:nvSpPr>
      <xdr:spPr bwMode="auto">
        <a:xfrm>
          <a:off x="4171950" y="5238750"/>
          <a:ext cx="37719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13</xdr:col>
      <xdr:colOff>9525</xdr:colOff>
      <xdr:row>25</xdr:row>
      <xdr:rowOff>57150</xdr:rowOff>
    </xdr:from>
    <xdr:to>
      <xdr:col>13</xdr:col>
      <xdr:colOff>9525</xdr:colOff>
      <xdr:row>30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2D31B4F5-97AD-4375-B46E-9A46BC88771D}"/>
            </a:ext>
          </a:extLst>
        </xdr:cNvPr>
        <xdr:cNvSpPr>
          <a:spLocks noChangeArrowheads="1"/>
        </xdr:cNvSpPr>
      </xdr:nvSpPr>
      <xdr:spPr bwMode="auto">
        <a:xfrm>
          <a:off x="6981825" y="740092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25104987-FBFF-43E5-B2BF-4EC46987F6C7}"/>
            </a:ext>
          </a:extLst>
        </xdr:cNvPr>
        <xdr:cNvSpPr>
          <a:spLocks noChangeArrowheads="1"/>
        </xdr:cNvSpPr>
      </xdr:nvSpPr>
      <xdr:spPr bwMode="auto">
        <a:xfrm>
          <a:off x="6981825" y="5572125"/>
          <a:ext cx="0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7</xdr:row>
      <xdr:rowOff>57150</xdr:rowOff>
    </xdr:from>
    <xdr:to>
      <xdr:col>13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3BC83C-169E-4BB0-9A2B-F67C7A0F160A}"/>
            </a:ext>
          </a:extLst>
        </xdr:cNvPr>
        <xdr:cNvSpPr txBox="1">
          <a:spLocks noChangeArrowheads="1"/>
        </xdr:cNvSpPr>
      </xdr:nvSpPr>
      <xdr:spPr bwMode="auto">
        <a:xfrm>
          <a:off x="698182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84" name="Line 38">
          <a:extLst>
            <a:ext uri="{FF2B5EF4-FFF2-40B4-BE49-F238E27FC236}">
              <a16:creationId xmlns:a16="http://schemas.microsoft.com/office/drawing/2014/main" id="{D7B4EA31-09E1-4854-9E70-7D7C1F17240C}"/>
            </a:ext>
          </a:extLst>
        </xdr:cNvPr>
        <xdr:cNvSpPr>
          <a:spLocks noChangeShapeType="1"/>
        </xdr:cNvSpPr>
      </xdr:nvSpPr>
      <xdr:spPr bwMode="auto">
        <a:xfrm>
          <a:off x="69818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85" name="Line 39">
          <a:extLst>
            <a:ext uri="{FF2B5EF4-FFF2-40B4-BE49-F238E27FC236}">
              <a16:creationId xmlns:a16="http://schemas.microsoft.com/office/drawing/2014/main" id="{76694748-7DD3-4613-B7F6-FB7AF47EF94A}"/>
            </a:ext>
          </a:extLst>
        </xdr:cNvPr>
        <xdr:cNvSpPr>
          <a:spLocks noChangeShapeType="1"/>
        </xdr:cNvSpPr>
      </xdr:nvSpPr>
      <xdr:spPr bwMode="auto">
        <a:xfrm flipH="1">
          <a:off x="69818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7</xdr:row>
      <xdr:rowOff>95250</xdr:rowOff>
    </xdr:from>
    <xdr:to>
      <xdr:col>13</xdr:col>
      <xdr:colOff>9525</xdr:colOff>
      <xdr:row>7</xdr:row>
      <xdr:rowOff>95250</xdr:rowOff>
    </xdr:to>
    <xdr:sp macro="" textlink="">
      <xdr:nvSpPr>
        <xdr:cNvPr id="6386" name="Line 40">
          <a:extLst>
            <a:ext uri="{FF2B5EF4-FFF2-40B4-BE49-F238E27FC236}">
              <a16:creationId xmlns:a16="http://schemas.microsoft.com/office/drawing/2014/main" id="{2949C3F7-75FD-4EB5-8DE9-30100CBA4407}"/>
            </a:ext>
          </a:extLst>
        </xdr:cNvPr>
        <xdr:cNvSpPr>
          <a:spLocks noChangeShapeType="1"/>
        </xdr:cNvSpPr>
      </xdr:nvSpPr>
      <xdr:spPr bwMode="auto">
        <a:xfrm flipH="1">
          <a:off x="698182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7F17A0-35EC-42B7-A53B-11591DB6E12B}"/>
            </a:ext>
          </a:extLst>
        </xdr:cNvPr>
        <xdr:cNvSpPr txBox="1">
          <a:spLocks noChangeArrowheads="1"/>
        </xdr:cNvSpPr>
      </xdr:nvSpPr>
      <xdr:spPr bwMode="auto">
        <a:xfrm>
          <a:off x="6981825" y="1485900"/>
          <a:ext cx="10096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5F45B3-E09C-46A0-BCE8-7BCADBF475EE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914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447675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72D8CDE-E2E6-4FB4-86F5-DDD75EF2DECB}"/>
            </a:ext>
          </a:extLst>
        </xdr:cNvPr>
        <xdr:cNvSpPr txBox="1">
          <a:spLocks noChangeArrowheads="1"/>
        </xdr:cNvSpPr>
      </xdr:nvSpPr>
      <xdr:spPr bwMode="auto">
        <a:xfrm>
          <a:off x="276225" y="11868150"/>
          <a:ext cx="111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10</xdr:col>
      <xdr:colOff>95250</xdr:colOff>
      <xdr:row>20</xdr:row>
      <xdr:rowOff>38100</xdr:rowOff>
    </xdr:from>
    <xdr:to>
      <xdr:col>10</xdr:col>
      <xdr:colOff>180975</xdr:colOff>
      <xdr:row>20</xdr:row>
      <xdr:rowOff>123825</xdr:rowOff>
    </xdr:to>
    <xdr:sp macro="" textlink="">
      <xdr:nvSpPr>
        <xdr:cNvPr id="6390" name="AutoShape 59">
          <a:extLst>
            <a:ext uri="{FF2B5EF4-FFF2-40B4-BE49-F238E27FC236}">
              <a16:creationId xmlns:a16="http://schemas.microsoft.com/office/drawing/2014/main" id="{EFED90E1-E463-4656-A156-B0D0A4275E92}"/>
            </a:ext>
          </a:extLst>
        </xdr:cNvPr>
        <xdr:cNvSpPr>
          <a:spLocks noChangeArrowheads="1"/>
        </xdr:cNvSpPr>
      </xdr:nvSpPr>
      <xdr:spPr bwMode="auto">
        <a:xfrm>
          <a:off x="5305425" y="60483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323850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BC2A2EB7-5C2A-44F0-A045-A92A3C0EBC82}"/>
            </a:ext>
          </a:extLst>
        </xdr:cNvPr>
        <xdr:cNvSpPr>
          <a:spLocks noChangeArrowheads="1"/>
        </xdr:cNvSpPr>
      </xdr:nvSpPr>
      <xdr:spPr bwMode="auto">
        <a:xfrm>
          <a:off x="4171950" y="3914775"/>
          <a:ext cx="377190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180975</xdr:colOff>
      <xdr:row>34</xdr:row>
      <xdr:rowOff>180975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05CF0452-81F4-4A47-AE63-A54242127360}"/>
            </a:ext>
          </a:extLst>
        </xdr:cNvPr>
        <xdr:cNvSpPr>
          <a:spLocks noChangeArrowheads="1"/>
        </xdr:cNvSpPr>
      </xdr:nvSpPr>
      <xdr:spPr bwMode="auto">
        <a:xfrm>
          <a:off x="314325" y="7515225"/>
          <a:ext cx="3686175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L-Malic Acid by 1.8529. For absorbance readings at 334 nm (Hg lamp; ext. coeff. 6.18) multiply the calculated values for L-Malic Acid by 1.0194.   </a:t>
          </a:r>
          <a:endParaRPr lang="en-IE"/>
        </a:p>
      </xdr:txBody>
    </xdr:sp>
    <xdr:clientData/>
  </xdr:twoCellAnchor>
  <xdr:twoCellAnchor>
    <xdr:from>
      <xdr:col>8</xdr:col>
      <xdr:colOff>114300</xdr:colOff>
      <xdr:row>25</xdr:row>
      <xdr:rowOff>180975</xdr:rowOff>
    </xdr:from>
    <xdr:to>
      <xdr:col>14</xdr:col>
      <xdr:colOff>323850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E30BFF94-1A33-461A-8DCF-019DA25DFAE9}"/>
            </a:ext>
          </a:extLst>
        </xdr:cNvPr>
        <xdr:cNvSpPr>
          <a:spLocks noChangeArrowheads="1"/>
        </xdr:cNvSpPr>
      </xdr:nvSpPr>
      <xdr:spPr bwMode="auto">
        <a:xfrm>
          <a:off x="4676775" y="7524750"/>
          <a:ext cx="3267075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7</xdr:col>
      <xdr:colOff>695325</xdr:colOff>
      <xdr:row>23</xdr:row>
      <xdr:rowOff>57150</xdr:rowOff>
    </xdr:from>
    <xdr:to>
      <xdr:col>11</xdr:col>
      <xdr:colOff>180975</xdr:colOff>
      <xdr:row>31</xdr:row>
      <xdr:rowOff>66675</xdr:rowOff>
    </xdr:to>
    <xdr:sp macro="" textlink="">
      <xdr:nvSpPr>
        <xdr:cNvPr id="6394" name="Line 68">
          <a:extLst>
            <a:ext uri="{FF2B5EF4-FFF2-40B4-BE49-F238E27FC236}">
              <a16:creationId xmlns:a16="http://schemas.microsoft.com/office/drawing/2014/main" id="{212D91C4-1082-44A4-A806-1B48C69C0649}"/>
            </a:ext>
          </a:extLst>
        </xdr:cNvPr>
        <xdr:cNvSpPr>
          <a:spLocks noChangeShapeType="1"/>
        </xdr:cNvSpPr>
      </xdr:nvSpPr>
      <xdr:spPr bwMode="auto">
        <a:xfrm flipH="1" flipV="1">
          <a:off x="4514850" y="7019925"/>
          <a:ext cx="150495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323850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A7BE4444-A57D-4133-9A36-610E95E7C28E}"/>
            </a:ext>
          </a:extLst>
        </xdr:cNvPr>
        <xdr:cNvSpPr>
          <a:spLocks noChangeArrowheads="1"/>
        </xdr:cNvSpPr>
      </xdr:nvSpPr>
      <xdr:spPr bwMode="auto">
        <a:xfrm>
          <a:off x="5114925" y="8505825"/>
          <a:ext cx="282892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2C170B-3A49-4898-A712-1B03A97E73B3}"/>
            </a:ext>
          </a:extLst>
        </xdr:cNvPr>
        <xdr:cNvSpPr txBox="1">
          <a:spLocks noChangeArrowheads="1"/>
        </xdr:cNvSpPr>
      </xdr:nvSpPr>
      <xdr:spPr bwMode="auto">
        <a:xfrm>
          <a:off x="6981825" y="1695450"/>
          <a:ext cx="12573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361950</xdr:colOff>
      <xdr:row>23</xdr:row>
      <xdr:rowOff>47625</xdr:rowOff>
    </xdr:from>
    <xdr:to>
      <xdr:col>8</xdr:col>
      <xdr:colOff>104775</xdr:colOff>
      <xdr:row>28</xdr:row>
      <xdr:rowOff>152400</xdr:rowOff>
    </xdr:to>
    <xdr:sp macro="" textlink="">
      <xdr:nvSpPr>
        <xdr:cNvPr id="6398" name="Line 67">
          <a:extLst>
            <a:ext uri="{FF2B5EF4-FFF2-40B4-BE49-F238E27FC236}">
              <a16:creationId xmlns:a16="http://schemas.microsoft.com/office/drawing/2014/main" id="{EC4EF364-E859-4737-A628-9D7572E748A3}"/>
            </a:ext>
          </a:extLst>
        </xdr:cNvPr>
        <xdr:cNvSpPr>
          <a:spLocks noChangeShapeType="1"/>
        </xdr:cNvSpPr>
      </xdr:nvSpPr>
      <xdr:spPr bwMode="auto">
        <a:xfrm flipH="1" flipV="1">
          <a:off x="3629025" y="7010400"/>
          <a:ext cx="10382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2995</xdr:rowOff>
    </xdr:from>
    <xdr:to>
      <xdr:col>18</xdr:col>
      <xdr:colOff>0</xdr:colOff>
      <xdr:row>2</xdr:row>
      <xdr:rowOff>75527</xdr:rowOff>
    </xdr:to>
    <xdr:pic>
      <xdr:nvPicPr>
        <xdr:cNvPr id="2156" name="Picture 44">
          <a:extLst>
            <a:ext uri="{FF2B5EF4-FFF2-40B4-BE49-F238E27FC236}">
              <a16:creationId xmlns:a16="http://schemas.microsoft.com/office/drawing/2014/main" id="{96D5D3CF-F1AE-468E-8995-865C1701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5922"/>
          <a:ext cx="8247256" cy="133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58" name="AutoShape 11">
          <a:extLst>
            <a:ext uri="{FF2B5EF4-FFF2-40B4-BE49-F238E27FC236}">
              <a16:creationId xmlns:a16="http://schemas.microsoft.com/office/drawing/2014/main" id="{E47FE922-99AB-477C-A964-B95FDC0B17F3}"/>
            </a:ext>
          </a:extLst>
        </xdr:cNvPr>
        <xdr:cNvSpPr>
          <a:spLocks noChangeArrowheads="1"/>
        </xdr:cNvSpPr>
      </xdr:nvSpPr>
      <xdr:spPr bwMode="auto">
        <a:xfrm>
          <a:off x="520065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114300</xdr:rowOff>
    </xdr:from>
    <xdr:to>
      <xdr:col>16</xdr:col>
      <xdr:colOff>447675</xdr:colOff>
      <xdr:row>3</xdr:row>
      <xdr:rowOff>104775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36FB92-403C-4D0E-8677-5E37691C05EE}"/>
            </a:ext>
          </a:extLst>
        </xdr:cNvPr>
        <xdr:cNvSpPr txBox="1">
          <a:spLocks noChangeArrowheads="1"/>
        </xdr:cNvSpPr>
      </xdr:nvSpPr>
      <xdr:spPr bwMode="auto">
        <a:xfrm>
          <a:off x="7067550" y="1476375"/>
          <a:ext cx="857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114300</xdr:rowOff>
    </xdr:from>
    <xdr:to>
      <xdr:col>16</xdr:col>
      <xdr:colOff>447675</xdr:colOff>
      <xdr:row>4</xdr:row>
      <xdr:rowOff>133350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E85F0A-FCCB-4E5B-ADFC-AF7A1A0A3B57}"/>
            </a:ext>
          </a:extLst>
        </xdr:cNvPr>
        <xdr:cNvSpPr txBox="1">
          <a:spLocks noChangeArrowheads="1"/>
        </xdr:cNvSpPr>
      </xdr:nvSpPr>
      <xdr:spPr bwMode="auto">
        <a:xfrm>
          <a:off x="7067550" y="1666875"/>
          <a:ext cx="8572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161" name="Line 29">
          <a:extLst>
            <a:ext uri="{FF2B5EF4-FFF2-40B4-BE49-F238E27FC236}">
              <a16:creationId xmlns:a16="http://schemas.microsoft.com/office/drawing/2014/main" id="{D72BBCF4-59A1-46AB-8005-FAF44B95B407}"/>
            </a:ext>
          </a:extLst>
        </xdr:cNvPr>
        <xdr:cNvSpPr>
          <a:spLocks noChangeShapeType="1"/>
        </xdr:cNvSpPr>
      </xdr:nvSpPr>
      <xdr:spPr bwMode="auto">
        <a:xfrm>
          <a:off x="7067550" y="1838325"/>
          <a:ext cx="495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162" name="Line 30">
          <a:extLst>
            <a:ext uri="{FF2B5EF4-FFF2-40B4-BE49-F238E27FC236}">
              <a16:creationId xmlns:a16="http://schemas.microsoft.com/office/drawing/2014/main" id="{F9EC65D5-B28A-43EE-95EA-15AA3DC5C6E6}"/>
            </a:ext>
          </a:extLst>
        </xdr:cNvPr>
        <xdr:cNvSpPr>
          <a:spLocks noChangeShapeType="1"/>
        </xdr:cNvSpPr>
      </xdr:nvSpPr>
      <xdr:spPr bwMode="auto">
        <a:xfrm flipH="1">
          <a:off x="7067550" y="1838325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371475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163" name="Line 31">
          <a:extLst>
            <a:ext uri="{FF2B5EF4-FFF2-40B4-BE49-F238E27FC236}">
              <a16:creationId xmlns:a16="http://schemas.microsoft.com/office/drawing/2014/main" id="{3E2D2A06-51EA-4039-A186-AFAFE257104C}"/>
            </a:ext>
          </a:extLst>
        </xdr:cNvPr>
        <xdr:cNvSpPr>
          <a:spLocks noChangeShapeType="1"/>
        </xdr:cNvSpPr>
      </xdr:nvSpPr>
      <xdr:spPr bwMode="auto">
        <a:xfrm flipH="1">
          <a:off x="7067550" y="1857375"/>
          <a:ext cx="5905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33</xdr:row>
      <xdr:rowOff>180975</xdr:rowOff>
    </xdr:from>
    <xdr:to>
      <xdr:col>4</xdr:col>
      <xdr:colOff>114300</xdr:colOff>
      <xdr:row>34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4B14C4-ECBB-46E2-B687-2FE84CAB5BFD}"/>
            </a:ext>
          </a:extLst>
        </xdr:cNvPr>
        <xdr:cNvSpPr txBox="1">
          <a:spLocks noChangeArrowheads="1"/>
        </xdr:cNvSpPr>
      </xdr:nvSpPr>
      <xdr:spPr bwMode="auto">
        <a:xfrm>
          <a:off x="247650" y="8039100"/>
          <a:ext cx="16478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C7" sqref="C7"/>
    </sheetView>
  </sheetViews>
  <sheetFormatPr defaultColWidth="12.28515625" defaultRowHeight="15" x14ac:dyDescent="0.3"/>
  <cols>
    <col min="1" max="2" width="1.7109375" style="25" customWidth="1"/>
    <col min="3" max="3" width="10.7109375" style="34" customWidth="1"/>
    <col min="4" max="4" width="18.28515625" style="25" customWidth="1"/>
    <col min="5" max="7" width="8.28515625" style="25" customWidth="1"/>
    <col min="8" max="8" width="11.140625" style="25" customWidth="1"/>
    <col min="9" max="9" width="8.28515625" style="25" customWidth="1"/>
    <col min="10" max="10" width="1.42578125" style="25" customWidth="1"/>
    <col min="11" max="11" width="9.42578125" style="25" customWidth="1"/>
    <col min="12" max="12" width="8.7109375" style="25" customWidth="1"/>
    <col min="13" max="13" width="8.28515625" style="25" customWidth="1"/>
    <col min="14" max="14" width="9.7109375" style="25" customWidth="1"/>
    <col min="15" max="15" width="9.28515625" style="25" customWidth="1"/>
    <col min="16" max="16" width="73.140625" style="25" customWidth="1"/>
    <col min="17" max="16384" width="12.28515625" style="25"/>
  </cols>
  <sheetData>
    <row r="1" spans="1:16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4"/>
    </row>
    <row r="3" spans="1:16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66"/>
      <c r="N3" s="26"/>
      <c r="O3" s="26"/>
      <c r="P3" s="24"/>
    </row>
    <row r="4" spans="1:16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66"/>
      <c r="N4" s="26"/>
      <c r="O4" s="26"/>
      <c r="P4" s="24"/>
    </row>
    <row r="5" spans="1:16" ht="18.399999999999999" customHeight="1" x14ac:dyDescent="0.3">
      <c r="A5" s="24"/>
      <c r="B5" s="26"/>
      <c r="C5" s="33"/>
      <c r="D5" s="46"/>
      <c r="E5" s="46"/>
      <c r="F5" s="46"/>
      <c r="G5" s="46"/>
      <c r="H5" s="46"/>
      <c r="I5" s="46"/>
      <c r="J5" s="46"/>
      <c r="K5" s="46"/>
      <c r="L5" s="46"/>
      <c r="M5" s="66"/>
      <c r="N5" s="26"/>
      <c r="O5" s="26"/>
      <c r="P5" s="24"/>
    </row>
    <row r="6" spans="1:16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66"/>
      <c r="N6" s="26"/>
      <c r="O6" s="26"/>
      <c r="P6" s="24"/>
    </row>
    <row r="7" spans="1:16" s="38" customFormat="1" ht="43.15" customHeight="1" x14ac:dyDescent="0.4">
      <c r="A7" s="24"/>
      <c r="B7" s="26"/>
      <c r="C7" s="67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66"/>
      <c r="N7" s="26"/>
      <c r="O7" s="26"/>
      <c r="P7" s="24"/>
    </row>
    <row r="8" spans="1:16" s="38" customFormat="1" ht="54" customHeight="1" x14ac:dyDescent="0.3">
      <c r="A8" s="24"/>
      <c r="B8" s="26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26"/>
      <c r="O8" s="26"/>
      <c r="P8" s="24"/>
    </row>
    <row r="9" spans="1:16" s="38" customFormat="1" ht="55.15" customHeight="1" x14ac:dyDescent="0.4">
      <c r="A9" s="24"/>
      <c r="B9" s="26"/>
      <c r="C9" s="67" t="s">
        <v>22</v>
      </c>
      <c r="D9" s="39"/>
      <c r="E9" s="39"/>
      <c r="F9" s="39"/>
      <c r="G9" s="39"/>
      <c r="H9" s="39"/>
      <c r="I9" s="39"/>
      <c r="J9" s="39"/>
      <c r="K9" s="39"/>
      <c r="L9" s="39"/>
      <c r="M9" s="26"/>
      <c r="N9" s="26"/>
      <c r="O9" s="26"/>
      <c r="P9" s="24"/>
    </row>
    <row r="10" spans="1:16" s="38" customFormat="1" ht="18.75" x14ac:dyDescent="0.35">
      <c r="A10" s="24"/>
      <c r="B10" s="26"/>
      <c r="C10" s="63" t="s">
        <v>30</v>
      </c>
      <c r="D10" s="39"/>
      <c r="E10" s="39"/>
      <c r="F10" s="39"/>
      <c r="G10" s="39"/>
      <c r="H10" s="39"/>
      <c r="I10" s="39"/>
      <c r="J10" s="39"/>
      <c r="K10" s="39"/>
      <c r="L10" s="39"/>
      <c r="M10" s="26"/>
      <c r="N10" s="26"/>
      <c r="O10" s="26"/>
      <c r="P10" s="24"/>
    </row>
    <row r="11" spans="1:16" s="38" customFormat="1" ht="17.25" x14ac:dyDescent="0.35">
      <c r="A11" s="24"/>
      <c r="B11" s="26"/>
      <c r="C11" s="63" t="s">
        <v>31</v>
      </c>
      <c r="D11" s="39"/>
      <c r="E11" s="39"/>
      <c r="F11" s="39"/>
      <c r="G11" s="39"/>
      <c r="H11" s="39"/>
      <c r="I11" s="39"/>
      <c r="J11" s="39"/>
      <c r="K11" s="39"/>
      <c r="L11" s="39"/>
      <c r="M11" s="26"/>
      <c r="N11" s="26"/>
      <c r="O11" s="26"/>
      <c r="P11" s="24"/>
    </row>
    <row r="12" spans="1:16" s="38" customFormat="1" x14ac:dyDescent="0.3">
      <c r="A12" s="24"/>
      <c r="B12" s="26"/>
      <c r="C12" s="32"/>
      <c r="D12" s="39"/>
      <c r="E12" s="39"/>
      <c r="F12" s="39"/>
      <c r="G12" s="39"/>
      <c r="H12" s="39"/>
      <c r="I12" s="39"/>
      <c r="J12" s="39"/>
      <c r="K12" s="39"/>
      <c r="L12" s="39"/>
      <c r="M12" s="26"/>
      <c r="N12" s="26"/>
      <c r="O12" s="26"/>
      <c r="P12" s="24"/>
    </row>
    <row r="13" spans="1:16" s="38" customFormat="1" ht="46.15" customHeigh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26"/>
      <c r="N13" s="26"/>
      <c r="O13" s="26"/>
      <c r="P13" s="24"/>
    </row>
    <row r="14" spans="1:16" s="35" customFormat="1" x14ac:dyDescent="0.3">
      <c r="A14" s="24"/>
      <c r="B14" s="26"/>
      <c r="C14" s="32"/>
      <c r="D14" s="65" t="s">
        <v>14</v>
      </c>
      <c r="E14" s="68"/>
      <c r="F14" s="69"/>
      <c r="G14" s="70"/>
      <c r="H14" s="39"/>
      <c r="I14" s="39"/>
      <c r="J14" s="39"/>
      <c r="K14" s="39"/>
      <c r="L14" s="39"/>
      <c r="M14" s="26"/>
      <c r="N14" s="26"/>
      <c r="O14" s="26"/>
      <c r="P14" s="24"/>
    </row>
    <row r="15" spans="1:16" s="35" customFormat="1" ht="24.4" customHeight="1" x14ac:dyDescent="0.3">
      <c r="A15" s="24"/>
      <c r="B15" s="26"/>
      <c r="C15" s="32"/>
      <c r="D15" s="25"/>
      <c r="E15" s="71" t="s">
        <v>15</v>
      </c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4"/>
    </row>
    <row r="16" spans="1:16" s="35" customFormat="1" ht="19.5" x14ac:dyDescent="0.4">
      <c r="A16" s="24"/>
      <c r="B16" s="26"/>
      <c r="C16" s="32"/>
      <c r="D16" s="28"/>
      <c r="E16" s="72" t="s">
        <v>12</v>
      </c>
      <c r="F16" s="72" t="s">
        <v>13</v>
      </c>
      <c r="G16" s="28"/>
      <c r="H16" s="28"/>
      <c r="I16" s="28"/>
      <c r="J16" s="26"/>
      <c r="K16" s="26"/>
      <c r="L16" s="26"/>
      <c r="M16" s="26"/>
      <c r="N16" s="26"/>
      <c r="O16" s="26"/>
      <c r="P16" s="24"/>
    </row>
    <row r="17" spans="1:16" s="38" customFormat="1" x14ac:dyDescent="0.3">
      <c r="A17" s="24"/>
      <c r="B17" s="26"/>
      <c r="C17" s="32"/>
      <c r="D17" s="28">
        <v>1</v>
      </c>
      <c r="E17" s="73"/>
      <c r="F17" s="73"/>
      <c r="G17" s="28"/>
      <c r="H17" s="28"/>
      <c r="I17" s="28"/>
      <c r="J17" s="26"/>
      <c r="K17" s="26"/>
      <c r="L17" s="26"/>
      <c r="M17" s="26"/>
      <c r="N17" s="26"/>
      <c r="O17" s="26"/>
      <c r="P17" s="24"/>
    </row>
    <row r="18" spans="1:16" s="38" customFormat="1" x14ac:dyDescent="0.3">
      <c r="A18" s="24"/>
      <c r="B18" s="26"/>
      <c r="C18" s="32"/>
      <c r="D18" s="28">
        <v>2</v>
      </c>
      <c r="E18" s="73"/>
      <c r="F18" s="73"/>
      <c r="G18" s="28"/>
      <c r="H18" s="28"/>
      <c r="I18" s="28"/>
      <c r="J18" s="26"/>
      <c r="K18" s="26"/>
      <c r="L18" s="26"/>
      <c r="M18" s="26"/>
      <c r="N18" s="26"/>
      <c r="O18" s="26"/>
      <c r="P18" s="24"/>
    </row>
    <row r="19" spans="1:16" s="38" customFormat="1" x14ac:dyDescent="0.3">
      <c r="A19" s="24"/>
      <c r="B19" s="26"/>
      <c r="C19" s="32"/>
      <c r="D19" s="26"/>
      <c r="E19" s="26"/>
      <c r="F19" s="26"/>
      <c r="G19" s="26"/>
      <c r="H19" s="26"/>
      <c r="I19" s="26"/>
      <c r="J19" s="28"/>
      <c r="K19" s="28"/>
      <c r="L19" s="28"/>
      <c r="M19" s="26"/>
      <c r="N19" s="26"/>
      <c r="O19" s="26"/>
      <c r="P19" s="24"/>
    </row>
    <row r="20" spans="1:16" s="38" customFormat="1" x14ac:dyDescent="0.3">
      <c r="A20" s="24"/>
      <c r="B20" s="26"/>
      <c r="C20" s="32"/>
      <c r="D20" s="26"/>
      <c r="E20" s="71" t="s">
        <v>16</v>
      </c>
      <c r="F20" s="26"/>
      <c r="G20" s="26"/>
      <c r="H20" s="26"/>
      <c r="I20" s="26"/>
      <c r="J20" s="26"/>
      <c r="K20" s="71" t="s">
        <v>1</v>
      </c>
      <c r="L20" s="74"/>
      <c r="M20" s="26"/>
      <c r="N20" s="26"/>
      <c r="O20" s="26"/>
      <c r="P20" s="24"/>
    </row>
    <row r="21" spans="1:16" s="38" customFormat="1" ht="45" x14ac:dyDescent="0.3">
      <c r="A21" s="24"/>
      <c r="B21" s="26"/>
      <c r="C21" s="32"/>
      <c r="D21" s="29" t="s">
        <v>0</v>
      </c>
      <c r="E21" s="75" t="s">
        <v>12</v>
      </c>
      <c r="F21" s="75" t="s">
        <v>13</v>
      </c>
      <c r="G21" s="30" t="s">
        <v>17</v>
      </c>
      <c r="H21" s="30" t="s">
        <v>18</v>
      </c>
      <c r="I21" s="26"/>
      <c r="J21" s="76"/>
      <c r="K21" s="30" t="s">
        <v>27</v>
      </c>
      <c r="L21" s="30" t="s">
        <v>28</v>
      </c>
      <c r="M21" s="30" t="s">
        <v>2</v>
      </c>
      <c r="N21" s="30" t="s">
        <v>29</v>
      </c>
      <c r="O21" s="26"/>
      <c r="P21" s="24"/>
    </row>
    <row r="22" spans="1:16" s="38" customFormat="1" x14ac:dyDescent="0.3">
      <c r="A22" s="24"/>
      <c r="B22" s="26"/>
      <c r="C22" s="32"/>
      <c r="D22" s="77"/>
      <c r="E22" s="73"/>
      <c r="F22" s="73"/>
      <c r="G22" s="78">
        <v>0.1</v>
      </c>
      <c r="H22" s="77">
        <v>1</v>
      </c>
      <c r="I22" s="26"/>
      <c r="J22" s="26"/>
      <c r="K22" s="50" t="s">
        <v>20</v>
      </c>
      <c r="L22" s="79"/>
      <c r="M22" s="80"/>
      <c r="N22" s="79" t="s">
        <v>20</v>
      </c>
      <c r="O22" s="26"/>
      <c r="P22" s="24"/>
    </row>
    <row r="23" spans="1:16" s="38" customFormat="1" x14ac:dyDescent="0.3">
      <c r="A23" s="24"/>
      <c r="B23" s="26"/>
      <c r="C23" s="32"/>
      <c r="D23" s="77"/>
      <c r="E23" s="73"/>
      <c r="F23" s="73"/>
      <c r="G23" s="78">
        <v>0.1</v>
      </c>
      <c r="H23" s="77">
        <v>1</v>
      </c>
      <c r="I23" s="26"/>
      <c r="J23" s="26"/>
      <c r="K23" s="50" t="s">
        <v>20</v>
      </c>
      <c r="L23" s="79"/>
      <c r="M23" s="80"/>
      <c r="N23" s="79" t="s">
        <v>20</v>
      </c>
      <c r="O23" s="26"/>
      <c r="P23" s="24"/>
    </row>
    <row r="24" spans="1:16" s="38" customFormat="1" x14ac:dyDescent="0.3">
      <c r="A24" s="24"/>
      <c r="B24" s="26"/>
      <c r="C24" s="32"/>
      <c r="D24" s="77"/>
      <c r="E24" s="73"/>
      <c r="F24" s="73"/>
      <c r="G24" s="78">
        <v>0.1</v>
      </c>
      <c r="H24" s="77">
        <v>1</v>
      </c>
      <c r="I24" s="26"/>
      <c r="J24" s="26"/>
      <c r="K24" s="50" t="s">
        <v>20</v>
      </c>
      <c r="L24" s="79"/>
      <c r="M24" s="80"/>
      <c r="N24" s="79" t="s">
        <v>20</v>
      </c>
      <c r="O24" s="26"/>
      <c r="P24" s="24"/>
    </row>
    <row r="25" spans="1:16" s="38" customFormat="1" x14ac:dyDescent="0.3">
      <c r="A25" s="24"/>
      <c r="B25" s="26"/>
      <c r="C25" s="32"/>
      <c r="D25" s="40"/>
      <c r="E25" s="40"/>
      <c r="F25" s="40"/>
      <c r="G25" s="40"/>
      <c r="H25" s="40"/>
      <c r="I25" s="40"/>
      <c r="J25" s="40"/>
      <c r="K25" s="40"/>
      <c r="L25" s="40"/>
      <c r="M25" s="26"/>
      <c r="N25" s="26"/>
      <c r="O25" s="26"/>
      <c r="P25" s="24"/>
    </row>
    <row r="26" spans="1:16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26"/>
      <c r="N26" s="26"/>
      <c r="O26" s="26"/>
      <c r="P26" s="24"/>
    </row>
    <row r="27" spans="1:16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26"/>
      <c r="N27" s="26"/>
      <c r="O27" s="26"/>
      <c r="P27" s="24"/>
    </row>
    <row r="28" spans="1:16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26"/>
      <c r="N28" s="26"/>
      <c r="O28" s="26"/>
      <c r="P28" s="24"/>
    </row>
    <row r="29" spans="1:16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26"/>
      <c r="N29" s="26"/>
      <c r="O29" s="26"/>
      <c r="P29" s="24"/>
    </row>
    <row r="30" spans="1:16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26"/>
      <c r="N30" s="26"/>
      <c r="O30" s="26"/>
      <c r="P30" s="24"/>
    </row>
    <row r="31" spans="1:16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26"/>
      <c r="N31" s="26"/>
      <c r="O31" s="26"/>
      <c r="P31" s="24"/>
    </row>
    <row r="32" spans="1:16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26"/>
      <c r="N32" s="26"/>
      <c r="O32" s="26"/>
      <c r="P32" s="24"/>
    </row>
    <row r="33" spans="1:16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26"/>
      <c r="N33" s="26"/>
      <c r="O33" s="26"/>
      <c r="P33" s="24"/>
    </row>
    <row r="34" spans="1:16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26"/>
      <c r="N34" s="26"/>
      <c r="O34" s="26"/>
      <c r="P34" s="24"/>
    </row>
    <row r="35" spans="1:16" s="38" customFormat="1" x14ac:dyDescent="0.3">
      <c r="A35" s="24"/>
      <c r="B35" s="26"/>
      <c r="C35" s="32"/>
      <c r="D35" s="40"/>
      <c r="E35" s="40"/>
      <c r="F35" s="40"/>
      <c r="G35" s="40"/>
      <c r="H35" s="40" t="s">
        <v>23</v>
      </c>
      <c r="I35" s="40"/>
      <c r="J35" s="40"/>
      <c r="K35" s="40"/>
      <c r="L35" s="40"/>
      <c r="M35" s="26"/>
      <c r="N35" s="26"/>
      <c r="O35" s="26"/>
      <c r="P35" s="24"/>
    </row>
    <row r="36" spans="1:16" s="38" customFormat="1" x14ac:dyDescent="0.3">
      <c r="A36" s="24"/>
      <c r="B36" s="26"/>
      <c r="C36" s="32"/>
      <c r="D36" s="40"/>
      <c r="E36" s="40"/>
      <c r="F36" s="40"/>
      <c r="G36" s="40"/>
      <c r="H36" s="40"/>
      <c r="I36" s="40"/>
      <c r="J36" s="40"/>
      <c r="K36" s="40"/>
      <c r="L36" s="40"/>
      <c r="M36" s="26"/>
      <c r="N36" s="26"/>
      <c r="O36" s="26"/>
      <c r="P36" s="24"/>
    </row>
    <row r="37" spans="1:16" s="38" customFormat="1" ht="16.899999999999999" customHeight="1" x14ac:dyDescent="0.4">
      <c r="A37" s="24"/>
      <c r="B37" s="26"/>
      <c r="C37" s="81" t="s">
        <v>6</v>
      </c>
      <c r="D37" s="57"/>
      <c r="E37" s="57"/>
      <c r="F37" s="57"/>
      <c r="G37" s="57"/>
      <c r="H37" s="57"/>
      <c r="I37" s="57"/>
      <c r="J37" s="57"/>
      <c r="K37" s="57"/>
      <c r="L37" s="57"/>
      <c r="M37" s="58"/>
      <c r="N37" s="26"/>
      <c r="O37" s="26"/>
      <c r="P37" s="24"/>
    </row>
    <row r="38" spans="1:16" s="42" customFormat="1" ht="25.15" customHeight="1" x14ac:dyDescent="0.35">
      <c r="A38" s="41"/>
      <c r="B38" s="44"/>
      <c r="C38" s="82" t="s">
        <v>7</v>
      </c>
      <c r="D38" s="60"/>
      <c r="E38" s="60"/>
      <c r="F38" s="60"/>
      <c r="G38" s="60"/>
      <c r="I38" s="60"/>
      <c r="J38" s="60"/>
      <c r="K38" s="60"/>
      <c r="L38" s="60"/>
      <c r="M38" s="59"/>
      <c r="N38" s="44"/>
      <c r="O38" s="44"/>
      <c r="P38" s="41"/>
    </row>
    <row r="39" spans="1:16" s="43" customFormat="1" ht="22.15" customHeight="1" x14ac:dyDescent="0.35">
      <c r="A39" s="41"/>
      <c r="B39" s="44"/>
      <c r="C39" s="94" t="s">
        <v>8</v>
      </c>
      <c r="D39" s="95"/>
      <c r="E39" s="96"/>
      <c r="F39" s="96"/>
      <c r="G39" s="84"/>
      <c r="H39" s="60"/>
      <c r="I39" s="84"/>
      <c r="J39" s="84"/>
      <c r="K39" s="84"/>
      <c r="L39" s="84"/>
      <c r="M39" s="60"/>
      <c r="N39" s="45"/>
      <c r="O39" s="45"/>
      <c r="P39" s="41"/>
    </row>
    <row r="40" spans="1:16" s="43" customFormat="1" ht="36" customHeight="1" x14ac:dyDescent="0.3">
      <c r="A40" s="41"/>
      <c r="B40" s="44"/>
      <c r="C40" s="95"/>
      <c r="D40" s="95"/>
      <c r="E40" s="96"/>
      <c r="F40" s="96"/>
      <c r="G40" s="84"/>
      <c r="H40" s="85" t="s">
        <v>9</v>
      </c>
      <c r="I40" s="84"/>
      <c r="J40" s="84"/>
      <c r="K40" s="84"/>
      <c r="L40" s="84"/>
      <c r="M40" s="85"/>
      <c r="N40" s="45"/>
      <c r="O40" s="45"/>
      <c r="P40" s="41"/>
    </row>
    <row r="41" spans="1:16" s="43" customFormat="1" ht="31.15" customHeight="1" x14ac:dyDescent="0.35">
      <c r="A41" s="41"/>
      <c r="B41" s="44"/>
      <c r="C41" s="61" t="s">
        <v>3</v>
      </c>
      <c r="D41" s="61"/>
      <c r="E41" s="61"/>
      <c r="F41" s="61"/>
      <c r="G41" s="61"/>
      <c r="H41" s="86"/>
      <c r="I41" s="61"/>
      <c r="J41" s="61"/>
      <c r="K41" s="61"/>
      <c r="L41" s="61"/>
      <c r="M41" s="86"/>
      <c r="N41" s="45"/>
      <c r="O41" s="45"/>
      <c r="P41" s="41"/>
    </row>
    <row r="42" spans="1:16" s="43" customFormat="1" ht="16.899999999999999" customHeight="1" x14ac:dyDescent="0.35">
      <c r="A42" s="41"/>
      <c r="B42" s="44"/>
      <c r="C42" s="62" t="s">
        <v>10</v>
      </c>
      <c r="D42" s="61"/>
      <c r="E42" s="61"/>
      <c r="F42" s="61"/>
      <c r="G42" s="61"/>
      <c r="H42" s="85" t="s">
        <v>32</v>
      </c>
      <c r="I42" s="61"/>
      <c r="J42" s="61"/>
      <c r="K42" s="61"/>
      <c r="L42" s="61"/>
      <c r="M42" s="85"/>
      <c r="N42" s="45"/>
      <c r="O42" s="45"/>
      <c r="P42" s="41"/>
    </row>
    <row r="43" spans="1:16" s="43" customFormat="1" ht="16.899999999999999" customHeight="1" x14ac:dyDescent="0.35">
      <c r="A43" s="41"/>
      <c r="B43" s="44"/>
      <c r="C43" s="87" t="s">
        <v>11</v>
      </c>
      <c r="D43" s="61"/>
      <c r="E43" s="61"/>
      <c r="F43" s="61"/>
      <c r="G43" s="61"/>
      <c r="H43" s="85" t="s">
        <v>33</v>
      </c>
      <c r="I43" s="61"/>
      <c r="J43" s="61"/>
      <c r="K43" s="61"/>
      <c r="L43" s="61"/>
      <c r="M43" s="85"/>
      <c r="N43" s="45"/>
      <c r="O43" s="45"/>
      <c r="P43" s="41"/>
    </row>
    <row r="44" spans="1:16" ht="16.899999999999999" customHeight="1" x14ac:dyDescent="0.35">
      <c r="A44" s="41"/>
      <c r="B44" s="44"/>
      <c r="C44" s="87" t="s">
        <v>4</v>
      </c>
      <c r="D44" s="63"/>
      <c r="E44" s="63"/>
      <c r="F44" s="63"/>
      <c r="G44" s="63"/>
      <c r="H44" s="85" t="s">
        <v>5</v>
      </c>
      <c r="I44" s="63"/>
      <c r="J44" s="63"/>
      <c r="K44" s="63"/>
      <c r="L44" s="63"/>
      <c r="M44" s="85"/>
      <c r="N44" s="45"/>
      <c r="O44" s="45"/>
      <c r="P44" s="41"/>
    </row>
    <row r="45" spans="1:16" ht="16.899999999999999" customHeight="1" x14ac:dyDescent="0.35">
      <c r="A45" s="41"/>
      <c r="B45" s="44"/>
      <c r="C45" s="87"/>
      <c r="D45" s="63"/>
      <c r="E45" s="63"/>
      <c r="F45" s="63"/>
      <c r="G45" s="63"/>
      <c r="I45" s="63"/>
      <c r="J45" s="63"/>
      <c r="K45" s="63"/>
      <c r="L45" s="63"/>
      <c r="M45" s="60"/>
      <c r="N45"/>
      <c r="O45" s="45"/>
      <c r="P45" s="41"/>
    </row>
    <row r="46" spans="1:16" ht="16.899999999999999" customHeight="1" x14ac:dyDescent="0.35">
      <c r="A46" s="41"/>
      <c r="B46" s="44"/>
      <c r="C46" s="87"/>
      <c r="D46" s="63"/>
      <c r="E46" s="63"/>
      <c r="F46" s="63"/>
      <c r="G46" s="63"/>
      <c r="H46" s="63"/>
      <c r="I46" s="63"/>
      <c r="J46" s="63"/>
      <c r="K46" s="63"/>
      <c r="L46" s="63"/>
      <c r="M46" s="88"/>
      <c r="N46" s="87" t="s">
        <v>34</v>
      </c>
      <c r="O46" s="45"/>
      <c r="P46" s="41"/>
    </row>
    <row r="47" spans="1:16" s="42" customFormat="1" ht="9.4" customHeight="1" x14ac:dyDescent="0.35">
      <c r="A47" s="41"/>
      <c r="B47" s="4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/>
      <c r="N47" s="44"/>
      <c r="O47" s="44"/>
      <c r="P47" s="41"/>
    </row>
    <row r="48" spans="1:16" s="42" customFormat="1" ht="400.1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C1:C37 C48:L65536 C41 M41 M47:M65536 H25:H37 C43:C46 E9:G13 H41 D9:D14 H9:L14 M9:M19 P1:IV1048576 N1:O19 D41:G46 I41:L46 H46 D25:G38 I25:M38 O25:O65536 N25:N44 N46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M22:M24 E17:F18 E14:G14 J22:J24 E22:H24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Normal="100" workbookViewId="0">
      <selection activeCell="Q10" sqref="Q10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8.5703125" style="2" customWidth="1"/>
    <col min="5" max="8" width="11.7109375" style="2" customWidth="1"/>
    <col min="9" max="9" width="1.7109375" style="2" customWidth="1"/>
    <col min="10" max="10" width="10.42578125" style="2" hidden="1" customWidth="1"/>
    <col min="11" max="11" width="11.7109375" style="2" customWidth="1"/>
    <col min="12" max="12" width="10.42578125" style="2" hidden="1" customWidth="1"/>
    <col min="13" max="13" width="11.7109375" style="2" customWidth="1"/>
    <col min="14" max="14" width="1.7109375" style="2" customWidth="1"/>
    <col min="15" max="15" width="11.7109375" style="2" customWidth="1"/>
    <col min="16" max="16" width="9.85546875" style="2" hidden="1" customWidth="1"/>
    <col min="17" max="17" width="11.7109375" style="2" customWidth="1"/>
    <col min="18" max="18" width="1.710937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7"/>
      <c r="F4" s="98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5" t="s">
        <v>12</v>
      </c>
      <c r="F7" s="55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8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4" t="s">
        <v>12</v>
      </c>
      <c r="F13" s="54" t="s">
        <v>13</v>
      </c>
      <c r="G13" s="20" t="s">
        <v>17</v>
      </c>
      <c r="H13" s="20" t="s">
        <v>18</v>
      </c>
      <c r="I13" s="56"/>
      <c r="J13" s="90" t="s">
        <v>24</v>
      </c>
      <c r="K13" s="30" t="s">
        <v>27</v>
      </c>
      <c r="L13" s="90" t="s">
        <v>25</v>
      </c>
      <c r="M13" s="30" t="s">
        <v>28</v>
      </c>
      <c r="N13" s="56"/>
      <c r="O13" s="20" t="s">
        <v>2</v>
      </c>
      <c r="P13" s="90" t="s">
        <v>26</v>
      </c>
      <c r="Q13" s="30" t="s">
        <v>29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2">
        <v>0.1</v>
      </c>
      <c r="H14" s="22">
        <v>1</v>
      </c>
      <c r="I14" s="7"/>
      <c r="J14" s="91">
        <f>(A2_sample-A1_sample)-(A2_blank_ave-A1_blank_ave)</f>
        <v>0</v>
      </c>
      <c r="K14" s="19" t="str">
        <f>IF(OR(ISBLANK(A1_sample),ISBLANK(A2_sample),A1_blank_ave=0,A2_blank_ave=0),"",Change_absorbance)</f>
        <v/>
      </c>
      <c r="L14" s="91">
        <f>0.0498*J14*Dilution/Sample_volume</f>
        <v>0</v>
      </c>
      <c r="M14" s="53" t="str">
        <f>IF(OR(ISBLANK(A1_sample),ISBLANK(A2_sample),A1_blank_ave=0,A2_blank_ave=0),"",Concentration_gL)</f>
        <v/>
      </c>
      <c r="N14" s="7"/>
      <c r="O14" s="51"/>
      <c r="P14" s="91" t="e">
        <f>Concentration_gL*100/Sample_con_gL</f>
        <v>#DIV/0!</v>
      </c>
      <c r="Q14" s="53" t="str">
        <f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2">
        <v>0.1</v>
      </c>
      <c r="H15" s="22">
        <v>1</v>
      </c>
      <c r="I15" s="7"/>
      <c r="J15" s="91">
        <f t="shared" ref="J15:J33" si="0">(A2_sample-A1_sample)-(A2_blank_ave-A1_blank_ave)</f>
        <v>0</v>
      </c>
      <c r="K15" s="19" t="str">
        <f t="shared" ref="K15:K33" si="1">IF(OR(ISBLANK(A1_sample),ISBLANK(A2_sample),A1_blank_ave=0,A2_blank_ave=0),"",Change_absorbance)</f>
        <v/>
      </c>
      <c r="L15" s="91">
        <f t="shared" ref="L15:L33" si="2">0.0498*J15*Dilution/Sample_volume</f>
        <v>0</v>
      </c>
      <c r="M15" s="53" t="str">
        <f t="shared" ref="M15:M33" si="3">IF(OR(ISBLANK(A1_sample),ISBLANK(A2_sample),A1_blank_ave=0,A2_blank_ave=0),"",Concentration_gL)</f>
        <v/>
      </c>
      <c r="N15" s="7"/>
      <c r="O15" s="51"/>
      <c r="P15" s="91" t="e">
        <f t="shared" ref="P15:P33" si="4">Concentration_gL*100/Sample_con_gL</f>
        <v>#DIV/0!</v>
      </c>
      <c r="Q15" s="53" t="str">
        <f t="shared" ref="Q15:Q33" si="5">IF(ISERROR(Concentration_gg),"",Concentration_gg)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2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2"/>
        <v>0</v>
      </c>
      <c r="M16" s="53" t="str">
        <f t="shared" si="3"/>
        <v/>
      </c>
      <c r="N16" s="7"/>
      <c r="O16" s="51"/>
      <c r="P16" s="91" t="e">
        <f t="shared" si="4"/>
        <v>#DIV/0!</v>
      </c>
      <c r="Q16" s="53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2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2"/>
        <v>0</v>
      </c>
      <c r="M17" s="53" t="str">
        <f t="shared" si="3"/>
        <v/>
      </c>
      <c r="N17" s="7"/>
      <c r="O17" s="51"/>
      <c r="P17" s="91" t="e">
        <f t="shared" si="4"/>
        <v>#DIV/0!</v>
      </c>
      <c r="Q17" s="53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2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2"/>
        <v>0</v>
      </c>
      <c r="M18" s="53" t="str">
        <f t="shared" si="3"/>
        <v/>
      </c>
      <c r="N18" s="7"/>
      <c r="O18" s="51"/>
      <c r="P18" s="91" t="e">
        <f t="shared" si="4"/>
        <v>#DIV/0!</v>
      </c>
      <c r="Q18" s="53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2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2"/>
        <v>0</v>
      </c>
      <c r="M19" s="53" t="str">
        <f t="shared" si="3"/>
        <v/>
      </c>
      <c r="N19" s="7"/>
      <c r="O19" s="51"/>
      <c r="P19" s="91" t="e">
        <f t="shared" si="4"/>
        <v>#DIV/0!</v>
      </c>
      <c r="Q19" s="53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2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2"/>
        <v>0</v>
      </c>
      <c r="M20" s="53" t="str">
        <f t="shared" si="3"/>
        <v/>
      </c>
      <c r="N20" s="7"/>
      <c r="O20" s="51"/>
      <c r="P20" s="91" t="e">
        <f t="shared" si="4"/>
        <v>#DIV/0!</v>
      </c>
      <c r="Q20" s="53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2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2"/>
        <v>0</v>
      </c>
      <c r="M21" s="53" t="str">
        <f t="shared" si="3"/>
        <v/>
      </c>
      <c r="N21" s="7"/>
      <c r="O21" s="51"/>
      <c r="P21" s="91" t="e">
        <f t="shared" si="4"/>
        <v>#DIV/0!</v>
      </c>
      <c r="Q21" s="53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2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2"/>
        <v>0</v>
      </c>
      <c r="M22" s="53" t="str">
        <f t="shared" si="3"/>
        <v/>
      </c>
      <c r="N22" s="7"/>
      <c r="O22" s="51"/>
      <c r="P22" s="91" t="e">
        <f t="shared" si="4"/>
        <v>#DIV/0!</v>
      </c>
      <c r="Q22" s="53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2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2"/>
        <v>0</v>
      </c>
      <c r="M23" s="53" t="str">
        <f t="shared" si="3"/>
        <v/>
      </c>
      <c r="N23" s="7"/>
      <c r="O23" s="51"/>
      <c r="P23" s="91" t="e">
        <f t="shared" si="4"/>
        <v>#DIV/0!</v>
      </c>
      <c r="Q23" s="53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2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2"/>
        <v>0</v>
      </c>
      <c r="M24" s="53" t="str">
        <f t="shared" si="3"/>
        <v/>
      </c>
      <c r="N24" s="7"/>
      <c r="O24" s="51"/>
      <c r="P24" s="91" t="e">
        <f t="shared" si="4"/>
        <v>#DIV/0!</v>
      </c>
      <c r="Q24" s="53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2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2"/>
        <v>0</v>
      </c>
      <c r="M25" s="53" t="str">
        <f t="shared" si="3"/>
        <v/>
      </c>
      <c r="N25" s="7"/>
      <c r="O25" s="51"/>
      <c r="P25" s="91" t="e">
        <f t="shared" si="4"/>
        <v>#DIV/0!</v>
      </c>
      <c r="Q25" s="53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2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2"/>
        <v>0</v>
      </c>
      <c r="M26" s="53" t="str">
        <f t="shared" si="3"/>
        <v/>
      </c>
      <c r="N26" s="7"/>
      <c r="O26" s="51"/>
      <c r="P26" s="91" t="e">
        <f t="shared" si="4"/>
        <v>#DIV/0!</v>
      </c>
      <c r="Q26" s="53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2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2"/>
        <v>0</v>
      </c>
      <c r="M27" s="53" t="str">
        <f t="shared" si="3"/>
        <v/>
      </c>
      <c r="N27" s="7"/>
      <c r="O27" s="51"/>
      <c r="P27" s="91" t="e">
        <f t="shared" si="4"/>
        <v>#DIV/0!</v>
      </c>
      <c r="Q27" s="53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2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2"/>
        <v>0</v>
      </c>
      <c r="M28" s="53" t="str">
        <f t="shared" si="3"/>
        <v/>
      </c>
      <c r="N28" s="7"/>
      <c r="O28" s="51"/>
      <c r="P28" s="91" t="e">
        <f t="shared" si="4"/>
        <v>#DIV/0!</v>
      </c>
      <c r="Q28" s="53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2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2"/>
        <v>0</v>
      </c>
      <c r="M29" s="53" t="str">
        <f t="shared" si="3"/>
        <v/>
      </c>
      <c r="N29" s="7"/>
      <c r="O29" s="51"/>
      <c r="P29" s="91" t="e">
        <f t="shared" si="4"/>
        <v>#DIV/0!</v>
      </c>
      <c r="Q29" s="53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2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2"/>
        <v>0</v>
      </c>
      <c r="M30" s="53" t="str">
        <f t="shared" si="3"/>
        <v/>
      </c>
      <c r="N30" s="7"/>
      <c r="O30" s="51"/>
      <c r="P30" s="91" t="e">
        <f t="shared" si="4"/>
        <v>#DIV/0!</v>
      </c>
      <c r="Q30" s="53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2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2"/>
        <v>0</v>
      </c>
      <c r="M31" s="53" t="str">
        <f t="shared" si="3"/>
        <v/>
      </c>
      <c r="N31" s="7"/>
      <c r="O31" s="51"/>
      <c r="P31" s="91" t="e">
        <f t="shared" si="4"/>
        <v>#DIV/0!</v>
      </c>
      <c r="Q31" s="53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2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2"/>
        <v>0</v>
      </c>
      <c r="M32" s="53" t="str">
        <f t="shared" si="3"/>
        <v/>
      </c>
      <c r="N32" s="7"/>
      <c r="O32" s="51"/>
      <c r="P32" s="91" t="e">
        <f t="shared" si="4"/>
        <v>#DIV/0!</v>
      </c>
      <c r="Q32" s="53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2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2"/>
        <v>0</v>
      </c>
      <c r="M33" s="53" t="str">
        <f t="shared" si="3"/>
        <v/>
      </c>
      <c r="N33" s="7"/>
      <c r="O33" s="51"/>
      <c r="P33" s="91" t="e">
        <f t="shared" si="4"/>
        <v>#DIV/0!</v>
      </c>
      <c r="Q33" s="53" t="str">
        <f t="shared" si="5"/>
        <v/>
      </c>
      <c r="R33" s="5"/>
      <c r="S33" s="8"/>
    </row>
    <row r="34" spans="1:19" x14ac:dyDescent="0.3">
      <c r="A34" s="9"/>
      <c r="B34" s="5"/>
      <c r="C34" s="5"/>
      <c r="D34" s="48"/>
      <c r="E34" s="49"/>
      <c r="F34" s="49"/>
      <c r="G34" s="49"/>
      <c r="H34" s="49"/>
      <c r="I34" s="5"/>
      <c r="J34" s="5"/>
      <c r="K34" s="36"/>
      <c r="L34" s="36"/>
      <c r="M34" s="36"/>
      <c r="N34" s="5"/>
      <c r="O34" s="49"/>
      <c r="P34" s="5"/>
      <c r="Q34" s="36"/>
      <c r="R34" s="5"/>
      <c r="S34" s="8"/>
    </row>
    <row r="35" spans="1:19" x14ac:dyDescent="0.3">
      <c r="A35" s="9"/>
      <c r="B35" s="5"/>
      <c r="C35" s="5"/>
      <c r="D35" s="48"/>
      <c r="E35" s="49"/>
      <c r="F35" s="49"/>
      <c r="G35" s="49"/>
      <c r="H35" s="49"/>
      <c r="I35" s="5"/>
      <c r="J35" s="5"/>
      <c r="K35" s="36"/>
      <c r="L35" s="36"/>
      <c r="M35" s="36"/>
      <c r="N35" s="5"/>
      <c r="O35" s="49"/>
      <c r="P35" s="5"/>
      <c r="Q35" s="36"/>
      <c r="R35" s="5"/>
      <c r="S35" s="8"/>
    </row>
    <row r="36" spans="1:19" ht="9.4" customHeight="1" x14ac:dyDescent="0.3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</row>
    <row r="37" spans="1:19" ht="400.1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</sheetData>
  <sheetProtection password="8E71" sheet="1" objects="1" scenarios="1"/>
  <mergeCells count="1">
    <mergeCell ref="E4:F4"/>
  </mergeCells>
  <phoneticPr fontId="0" type="noConversion"/>
  <dataValidations count="3">
    <dataValidation type="decimal" errorStyle="warning" allowBlank="1" showErrorMessage="1" error="Please enter numeric values only." sqref="G8:G10 O34:O35 G34:H35">
      <formula1>0</formula1>
      <formula2>100</formula2>
    </dataValidation>
    <dataValidation type="decimal" allowBlank="1" showErrorMessage="1" error="Please enter numeric values only." sqref="E34:F35">
      <formula1>0</formula1>
      <formula2>100</formula2>
    </dataValidation>
    <dataValidation type="decimal" allowBlank="1" showErrorMessage="1" error="Enter numeric values only" sqref="E14:H33 O14:O33 E8:F10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2004-10-25T11:05:04Z</cp:lastPrinted>
  <dcterms:created xsi:type="dcterms:W3CDTF">2004-10-05T18:50:23Z</dcterms:created>
  <dcterms:modified xsi:type="dcterms:W3CDTF">2019-09-13T10:24:47Z</dcterms:modified>
</cp:coreProperties>
</file>