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6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Instructions!$C$47</definedName>
    <definedName name="Dilution">MegaCalc!$H$14:$H$33</definedName>
    <definedName name="_xlnm.Print_Titles" localSheetId="1">MegaCalc!$12:$13</definedName>
    <definedName name="Instructions">Instructions!$A$2</definedName>
    <definedName name="Sample_con_gL">MegaCalc!$O$14:$O$33</definedName>
    <definedName name="Sample_volume">MegaCalc!$G$14:$G$33</definedName>
    <definedName name="use_mega_calculator">MegaCalc!$A$1</definedName>
    <definedName name="_xlnm.Print_Area" localSheetId="0">Instructions!$B$2:$O$46</definedName>
    <definedName name="_xlnm.Print_Area" localSheetId="1">MegaCalc!$B$2:$R$33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M14" i="1"/>
  <c r="J14" i="1"/>
  <c r="L14" i="1"/>
  <c r="P14" i="1"/>
  <c r="Q14" i="1"/>
  <c r="K18" i="1"/>
  <c r="K22" i="1"/>
  <c r="K26" i="1"/>
  <c r="K30" i="1"/>
  <c r="K32" i="1"/>
  <c r="K14" i="1"/>
  <c r="K27" i="1"/>
  <c r="M26" i="1"/>
  <c r="K23" i="1"/>
  <c r="M22" i="1"/>
  <c r="K19" i="1"/>
  <c r="M18" i="1"/>
  <c r="K15" i="1"/>
  <c r="M33" i="1"/>
  <c r="M31" i="1"/>
  <c r="M29" i="1"/>
  <c r="J29" i="1"/>
  <c r="L29" i="1"/>
  <c r="P29" i="1"/>
  <c r="Q29" i="1"/>
  <c r="M25" i="1"/>
  <c r="J25" i="1"/>
  <c r="L25" i="1"/>
  <c r="P25" i="1"/>
  <c r="Q25" i="1"/>
  <c r="M21" i="1"/>
  <c r="J21" i="1"/>
  <c r="L21" i="1"/>
  <c r="P21" i="1"/>
  <c r="Q21" i="1"/>
  <c r="M17" i="1"/>
  <c r="J17" i="1"/>
  <c r="L17" i="1"/>
  <c r="P17" i="1"/>
  <c r="Q17" i="1"/>
  <c r="M16" i="1"/>
  <c r="M20" i="1"/>
  <c r="M24" i="1"/>
  <c r="M28" i="1"/>
  <c r="K33" i="1"/>
  <c r="J33" i="1"/>
  <c r="L33" i="1"/>
  <c r="P33" i="1"/>
  <c r="Q33" i="1"/>
  <c r="K31" i="1"/>
  <c r="J31" i="1"/>
  <c r="L31" i="1"/>
  <c r="P31" i="1"/>
  <c r="Q31" i="1"/>
  <c r="K28" i="1"/>
  <c r="K24" i="1"/>
  <c r="K20" i="1"/>
  <c r="K16" i="1"/>
  <c r="K17" i="1"/>
  <c r="K21" i="1"/>
  <c r="K25" i="1"/>
  <c r="K29" i="1"/>
  <c r="J16" i="1"/>
  <c r="L16" i="1"/>
  <c r="P16" i="1"/>
  <c r="Q16" i="1"/>
  <c r="J18" i="1"/>
  <c r="L18" i="1"/>
  <c r="P18" i="1"/>
  <c r="Q18" i="1"/>
  <c r="J20" i="1"/>
  <c r="L20" i="1"/>
  <c r="P20" i="1"/>
  <c r="Q20" i="1"/>
  <c r="J22" i="1"/>
  <c r="L22" i="1"/>
  <c r="P22" i="1"/>
  <c r="Q22" i="1"/>
  <c r="J24" i="1"/>
  <c r="L24" i="1"/>
  <c r="P24" i="1"/>
  <c r="Q24" i="1"/>
  <c r="J26" i="1"/>
  <c r="L26" i="1"/>
  <c r="P26" i="1"/>
  <c r="Q26" i="1"/>
  <c r="J28" i="1"/>
  <c r="L28" i="1"/>
  <c r="P28" i="1"/>
  <c r="Q28" i="1"/>
  <c r="J30" i="1"/>
  <c r="L30" i="1"/>
  <c r="P30" i="1"/>
  <c r="Q30" i="1"/>
  <c r="J32" i="1"/>
  <c r="L32" i="1"/>
  <c r="P32" i="1"/>
  <c r="Q32" i="1"/>
  <c r="M32" i="1"/>
  <c r="M30" i="1"/>
  <c r="M27" i="1"/>
  <c r="J27" i="1"/>
  <c r="L27" i="1"/>
  <c r="P27" i="1"/>
  <c r="Q27" i="1"/>
  <c r="M23" i="1"/>
  <c r="J23" i="1"/>
  <c r="L23" i="1"/>
  <c r="P23" i="1"/>
  <c r="Q23" i="1"/>
  <c r="M19" i="1"/>
  <c r="J19" i="1"/>
  <c r="L19" i="1"/>
  <c r="P19" i="1"/>
  <c r="Q19" i="1"/>
  <c r="M15" i="1"/>
  <c r="J15" i="1"/>
  <c r="L15" i="1"/>
  <c r="P15" i="1"/>
  <c r="Q15" i="1"/>
</calcChain>
</file>

<file path=xl/comments1.xml><?xml version="1.0" encoding="utf-8"?>
<comments xmlns="http://schemas.openxmlformats.org/spreadsheetml/2006/main">
  <authors>
    <author>User</author>
  </authors>
  <commentList>
    <comment ref="L21" authorId="0">
      <text>
        <r>
          <rPr>
            <b/>
            <sz val="8"/>
            <color indexed="81"/>
            <rFont val="Tahoma"/>
            <family val="2"/>
          </rPr>
          <t>Concentration: grams of Isocitric Acid per litre of sample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Concentration: grams of Isocitric Acid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>
      <text>
        <r>
          <rPr>
            <b/>
            <sz val="8"/>
            <color indexed="81"/>
            <rFont val="Tahoma"/>
            <family val="2"/>
          </rPr>
          <t>Concentration: g of Isocitric Acid per litre of sample</t>
        </r>
      </text>
    </comment>
    <comment ref="O13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>
      <text>
        <r>
          <rPr>
            <b/>
            <sz val="8"/>
            <color indexed="81"/>
            <rFont val="Tahoma"/>
            <family val="2"/>
          </rPr>
          <t>Concentration: grams of Isocitric Acid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<sst xmlns="http://schemas.openxmlformats.org/spreadsheetml/2006/main" count="57" uniqueCount="35">
  <si>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</si>
  <si>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</si>
  <si>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</si>
  <si>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</si>
  <si>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</si>
  <si>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</si>
  <si>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</si>
  <si>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</si>
  <si>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</si>
  <si>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</si>
  <si>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</si>
  <si>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</si>
  <si>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</si>
  <si>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</si>
  <si>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</si>
  <si>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</si>
  <si>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</si>
  <si>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</si>
  <si>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</si>
  <si>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</si>
  <si>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</si>
  <si>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</si>
  <si>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</si>
  <si>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</si>
  <si>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</si>
  <si>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</si>
  <si>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</si>
  <si>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 xml:space="preserve">   Abs
(Isocitric Acid)</t>
  </si>
  <si>
    <t>Isocitric Acid
(g/L)</t>
  </si>
  <si>
    <t>Isocitric Acid (g/100g)</t>
  </si>
  <si>
    <t>To zoom up or down, ensure the Standard tool bar is showing (View &gt; Toolbars) &amp; select a value from the Zoom drop-down list.</t>
  </si>
  <si>
    <r>
      <t>On the Mega-Calc</t>
    </r>
    <r>
      <rPr>
        <vertAlign val="superscript"/>
        <sz val="11"/>
        <rFont val="Gill Sans MT"/>
        <family val="2"/>
      </rPr>
      <t xml:space="preserve">TM </t>
    </r>
    <r>
      <rPr>
        <sz val="11"/>
        <rFont val="Gill Sans MT"/>
        <family val="2"/>
      </rPr>
      <t>page, fill in the orange boxes and it will provide automatic results in the white boxes.</t>
    </r>
  </si>
  <si>
    <t>Megazyme Knowledge Base</t>
  </si>
  <si>
    <t>Customer Support</t>
  </si>
  <si>
    <t>K-ISOC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</si>
</sst>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64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64" fontId="1" fillId="4" borderId="3" xfId="0" applyNumberFormat="1" applyFont="1" applyFill="1" applyBorder="1" applyProtection="1"/>
    <xf numFmtId="164" fontId="1" fillId="4" borderId="4" xfId="0" applyNumberFormat="1" applyFont="1" applyFill="1" applyBorder="1" applyProtection="1"/>
    <xf numFmtId="164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65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64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hyperlink" Target="#Instructions!A1"/><Relationship Id="rId1" Type="http://schemas.openxmlformats.org/officeDocument/2006/relationships/image" Target="../media/image1.png"/><Relationship Id="rId2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hyperlink" Target="#MegaCalc!A1"/><Relationship Id="rId1" Type="http://schemas.openxmlformats.org/officeDocument/2006/relationships/image" Target="../media/image2.png"/><Relationship Id="rId2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93081</xdr:rowOff>
    </xdr:from>
    <xdr:to>
      <xdr:col>15</xdr:col>
      <xdr:colOff>0</xdr:colOff>
      <xdr:row>6</xdr:row>
      <xdr:rowOff>59319</xdr:rowOff>
    </xdr:to>
    <xdr:pic>
      <xdr:nvPicPr>
        <xdr:cNvPr id="6327" name="Picture 80">
          <a:extLst>
            <a:ext uri="{FF2B5EF4-FFF2-40B4-BE49-F238E27FC236}">
              <a16:creationId xmlns:a16="http://schemas.microsoft.com/office/drawing/2014/main" xmlns="" id="{F1DE008C-3E04-4509-BC9A-F0E313C7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3081"/>
          <a:ext cx="8124825" cy="1318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328" name="Line 10">
          <a:extLst>
            <a:ext uri="{FF2B5EF4-FFF2-40B4-BE49-F238E27FC236}">
              <a16:creationId xmlns:a16="http://schemas.microsoft.com/office/drawing/2014/main" xmlns="" id="{D9934D88-6723-436F-972E-0EAB9E980FE5}"/>
            </a:ext>
          </a:extLst>
        </xdr:cNvPr>
        <xdr:cNvSpPr>
          <a:spLocks noChangeShapeType="1"/>
        </xdr:cNvSpPr>
      </xdr:nvSpPr>
      <xdr:spPr bwMode="auto">
        <a:xfrm>
          <a:off x="1590675" y="41719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371475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D384C26A-B377-4A44-9687-2D4476EDC5C4}"/>
            </a:ext>
          </a:extLst>
        </xdr:cNvPr>
        <xdr:cNvSpPr>
          <a:spLocks noChangeArrowheads="1"/>
        </xdr:cNvSpPr>
      </xdr:nvSpPr>
      <xdr:spPr bwMode="auto">
        <a:xfrm>
          <a:off x="600075" y="3838575"/>
          <a:ext cx="30384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30" name="Line 12">
          <a:extLst>
            <a:ext uri="{FF2B5EF4-FFF2-40B4-BE49-F238E27FC236}">
              <a16:creationId xmlns:a16="http://schemas.microsoft.com/office/drawing/2014/main" xmlns="" id="{B0038FA2-E0D6-4D20-A3A4-4E9F5C8B8275}"/>
            </a:ext>
          </a:extLst>
        </xdr:cNvPr>
        <xdr:cNvSpPr>
          <a:spLocks noChangeShapeType="1"/>
        </xdr:cNvSpPr>
      </xdr:nvSpPr>
      <xdr:spPr bwMode="auto">
        <a:xfrm flipH="1">
          <a:off x="30480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31" name="Line 14">
          <a:extLst>
            <a:ext uri="{FF2B5EF4-FFF2-40B4-BE49-F238E27FC236}">
              <a16:creationId xmlns:a16="http://schemas.microsoft.com/office/drawing/2014/main" xmlns="" id="{E19F6206-7D3B-40ED-87B7-EDFA61861AF9}"/>
            </a:ext>
          </a:extLst>
        </xdr:cNvPr>
        <xdr:cNvSpPr>
          <a:spLocks noChangeShapeType="1"/>
        </xdr:cNvSpPr>
      </xdr:nvSpPr>
      <xdr:spPr bwMode="auto">
        <a:xfrm flipH="1">
          <a:off x="31813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304800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65611985-6C0B-4CEF-B907-AAFF561088FA}"/>
            </a:ext>
          </a:extLst>
        </xdr:cNvPr>
        <xdr:cNvSpPr>
          <a:spLocks noChangeArrowheads="1"/>
        </xdr:cNvSpPr>
      </xdr:nvSpPr>
      <xdr:spPr bwMode="auto">
        <a:xfrm>
          <a:off x="4171950" y="5238750"/>
          <a:ext cx="37528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25</xdr:row>
      <xdr:rowOff>57150</xdr:rowOff>
    </xdr:from>
    <xdr:to>
      <xdr:col>13</xdr:col>
      <xdr:colOff>9525</xdr:colOff>
      <xdr:row>30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8EFC45DF-71F3-44F0-AF48-D8351F144D10}"/>
            </a:ext>
          </a:extLst>
        </xdr:cNvPr>
        <xdr:cNvSpPr>
          <a:spLocks noChangeArrowheads="1"/>
        </xdr:cNvSpPr>
      </xdr:nvSpPr>
      <xdr:spPr bwMode="auto">
        <a:xfrm>
          <a:off x="6981825" y="74009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6ECA6B67-FFCD-4C4E-987F-A55E43EF1A3D}"/>
            </a:ext>
          </a:extLst>
        </xdr:cNvPr>
        <xdr:cNvSpPr>
          <a:spLocks noChangeArrowheads="1"/>
        </xdr:cNvSpPr>
      </xdr:nvSpPr>
      <xdr:spPr bwMode="auto">
        <a:xfrm>
          <a:off x="6981825" y="557212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1ABB134-30EB-486F-909E-7DB24CAAEC1D}"/>
            </a:ext>
          </a:extLst>
        </xdr:cNvPr>
        <xdr:cNvSpPr txBox="1">
          <a:spLocks noChangeArrowheads="1"/>
        </xdr:cNvSpPr>
      </xdr:nvSpPr>
      <xdr:spPr bwMode="auto">
        <a:xfrm>
          <a:off x="698182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36" name="Line 38">
          <a:extLst>
            <a:ext uri="{FF2B5EF4-FFF2-40B4-BE49-F238E27FC236}">
              <a16:creationId xmlns:a16="http://schemas.microsoft.com/office/drawing/2014/main" xmlns="" id="{062A05AA-56FE-48E6-8319-3A9519A8BC87}"/>
            </a:ext>
          </a:extLst>
        </xdr:cNvPr>
        <xdr:cNvSpPr>
          <a:spLocks noChangeShapeType="1"/>
        </xdr:cNvSpPr>
      </xdr:nvSpPr>
      <xdr:spPr bwMode="auto">
        <a:xfrm>
          <a:off x="69818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37" name="Line 39">
          <a:extLst>
            <a:ext uri="{FF2B5EF4-FFF2-40B4-BE49-F238E27FC236}">
              <a16:creationId xmlns:a16="http://schemas.microsoft.com/office/drawing/2014/main" xmlns="" id="{5762510A-C70C-4BB7-9DA1-7516E68C1E2D}"/>
            </a:ext>
          </a:extLst>
        </xdr:cNvPr>
        <xdr:cNvSpPr>
          <a:spLocks noChangeShapeType="1"/>
        </xdr:cNvSpPr>
      </xdr:nvSpPr>
      <xdr:spPr bwMode="auto">
        <a:xfrm flipH="1">
          <a:off x="69818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38" name="Line 40">
          <a:extLst>
            <a:ext uri="{FF2B5EF4-FFF2-40B4-BE49-F238E27FC236}">
              <a16:creationId xmlns:a16="http://schemas.microsoft.com/office/drawing/2014/main" xmlns="" id="{C7574946-6C16-44AF-9C10-79D0A7558A12}"/>
            </a:ext>
          </a:extLst>
        </xdr:cNvPr>
        <xdr:cNvSpPr>
          <a:spLocks noChangeShapeType="1"/>
        </xdr:cNvSpPr>
      </xdr:nvSpPr>
      <xdr:spPr bwMode="auto">
        <a:xfrm flipH="1">
          <a:off x="69818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EC56386-6EDF-4237-A91A-501667A7D271}"/>
            </a:ext>
          </a:extLst>
        </xdr:cNvPr>
        <xdr:cNvSpPr txBox="1">
          <a:spLocks noChangeArrowheads="1"/>
        </xdr:cNvSpPr>
      </xdr:nvSpPr>
      <xdr:spPr bwMode="auto">
        <a:xfrm>
          <a:off x="6981825" y="148590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2DD71C4-8B28-42B0-9501-25618B283220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111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438150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994DC663-0265-4CF4-8AFA-6592AAAD849E}"/>
            </a:ext>
          </a:extLst>
        </xdr:cNvPr>
        <xdr:cNvSpPr txBox="1">
          <a:spLocks noChangeArrowheads="1"/>
        </xdr:cNvSpPr>
      </xdr:nvSpPr>
      <xdr:spPr bwMode="auto">
        <a:xfrm>
          <a:off x="276225" y="11896725"/>
          <a:ext cx="13049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95250</xdr:colOff>
      <xdr:row>20</xdr:row>
      <xdr:rowOff>38100</xdr:rowOff>
    </xdr:from>
    <xdr:to>
      <xdr:col>10</xdr:col>
      <xdr:colOff>180975</xdr:colOff>
      <xdr:row>20</xdr:row>
      <xdr:rowOff>123825</xdr:rowOff>
    </xdr:to>
    <xdr:sp macro="" textlink="">
      <xdr:nvSpPr>
        <xdr:cNvPr id="6342" name="AutoShape 59">
          <a:extLst>
            <a:ext uri="{FF2B5EF4-FFF2-40B4-BE49-F238E27FC236}">
              <a16:creationId xmlns:a16="http://schemas.microsoft.com/office/drawing/2014/main" xmlns="" id="{47BA5270-3E6A-4CB8-A725-65BEC5FF41AA}"/>
            </a:ext>
          </a:extLst>
        </xdr:cNvPr>
        <xdr:cNvSpPr>
          <a:spLocks noChangeArrowheads="1"/>
        </xdr:cNvSpPr>
      </xdr:nvSpPr>
      <xdr:spPr bwMode="auto">
        <a:xfrm>
          <a:off x="5305425" y="60483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323850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D240B561-1C2B-4316-85DA-80F5241137F4}"/>
            </a:ext>
          </a:extLst>
        </xdr:cNvPr>
        <xdr:cNvSpPr>
          <a:spLocks noChangeArrowheads="1"/>
        </xdr:cNvSpPr>
      </xdr:nvSpPr>
      <xdr:spPr bwMode="auto">
        <a:xfrm>
          <a:off x="4171950" y="3914775"/>
          <a:ext cx="377190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C21AF329-6444-4DD7-9DAD-7FD4F430AA7C}"/>
            </a:ext>
          </a:extLst>
        </xdr:cNvPr>
        <xdr:cNvSpPr>
          <a:spLocks noChangeArrowheads="1"/>
        </xdr:cNvSpPr>
      </xdr:nvSpPr>
      <xdr:spPr bwMode="auto">
        <a:xfrm>
          <a:off x="314325" y="7515225"/>
          <a:ext cx="385762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Isocitric Acid by 1.8529. For absorbance readings at 334 nm (Hg lamp; ext. coeff. 6.18) multiply the calculated values for Isocitric Acid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323850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CAA64042-2281-4E07-96C6-F3F5CCB107FA}"/>
            </a:ext>
          </a:extLst>
        </xdr:cNvPr>
        <xdr:cNvSpPr>
          <a:spLocks noChangeArrowheads="1"/>
        </xdr:cNvSpPr>
      </xdr:nvSpPr>
      <xdr:spPr bwMode="auto">
        <a:xfrm>
          <a:off x="4676775" y="7524750"/>
          <a:ext cx="326707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46" name="Line 68">
          <a:extLst>
            <a:ext uri="{FF2B5EF4-FFF2-40B4-BE49-F238E27FC236}">
              <a16:creationId xmlns:a16="http://schemas.microsoft.com/office/drawing/2014/main" xmlns="" id="{A0BA2838-A5E0-463E-ACE7-F35259313902}"/>
            </a:ext>
          </a:extLst>
        </xdr:cNvPr>
        <xdr:cNvSpPr>
          <a:spLocks noChangeShapeType="1"/>
        </xdr:cNvSpPr>
      </xdr:nvSpPr>
      <xdr:spPr bwMode="auto">
        <a:xfrm flipH="1" flipV="1">
          <a:off x="4514850" y="7019925"/>
          <a:ext cx="15049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323850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1AFE5956-B20D-4382-9A48-9356EB2128CA}"/>
            </a:ext>
          </a:extLst>
        </xdr:cNvPr>
        <xdr:cNvSpPr>
          <a:spLocks noChangeArrowheads="1"/>
        </xdr:cNvSpPr>
      </xdr:nvSpPr>
      <xdr:spPr bwMode="auto">
        <a:xfrm>
          <a:off x="5114925" y="8505825"/>
          <a:ext cx="282892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D42876A-4C77-4ABF-A0A3-0559AC2350E2}"/>
            </a:ext>
          </a:extLst>
        </xdr:cNvPr>
        <xdr:cNvSpPr txBox="1">
          <a:spLocks noChangeArrowheads="1"/>
        </xdr:cNvSpPr>
      </xdr:nvSpPr>
      <xdr:spPr bwMode="auto">
        <a:xfrm>
          <a:off x="6981825" y="1695450"/>
          <a:ext cx="12573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350" name="Line 67">
          <a:extLst>
            <a:ext uri="{FF2B5EF4-FFF2-40B4-BE49-F238E27FC236}">
              <a16:creationId xmlns:a16="http://schemas.microsoft.com/office/drawing/2014/main" xmlns="" id="{F6AD8AFD-69A5-4915-9E7A-8D9FC8F761CA}"/>
            </a:ext>
          </a:extLst>
        </xdr:cNvPr>
        <xdr:cNvSpPr>
          <a:spLocks noChangeShapeType="1"/>
        </xdr:cNvSpPr>
      </xdr:nvSpPr>
      <xdr:spPr bwMode="auto">
        <a:xfrm flipH="1" flipV="1">
          <a:off x="3629025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4880</xdr:rowOff>
    </xdr:from>
    <xdr:to>
      <xdr:col>18</xdr:col>
      <xdr:colOff>0</xdr:colOff>
      <xdr:row>2</xdr:row>
      <xdr:rowOff>73642</xdr:rowOff>
    </xdr:to>
    <xdr:pic>
      <xdr:nvPicPr>
        <xdr:cNvPr id="2137" name="Picture 44">
          <a:extLst>
            <a:ext uri="{FF2B5EF4-FFF2-40B4-BE49-F238E27FC236}">
              <a16:creationId xmlns:a16="http://schemas.microsoft.com/office/drawing/2014/main" xmlns="" id="{E0AADD32-8AE2-4A1A-978B-CFB840132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7807"/>
          <a:ext cx="8224024" cy="133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39" name="AutoShape 11">
          <a:extLst>
            <a:ext uri="{FF2B5EF4-FFF2-40B4-BE49-F238E27FC236}">
              <a16:creationId xmlns:a16="http://schemas.microsoft.com/office/drawing/2014/main" xmlns="" id="{251E1B59-5543-4EB1-8F2A-9D250EDD8377}"/>
            </a:ext>
          </a:extLst>
        </xdr:cNvPr>
        <xdr:cNvSpPr>
          <a:spLocks noChangeArrowheads="1"/>
        </xdr:cNvSpPr>
      </xdr:nvSpPr>
      <xdr:spPr bwMode="auto">
        <a:xfrm>
          <a:off x="520065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084C1E1-267B-4ED9-9952-BA56D548A1F2}"/>
            </a:ext>
          </a:extLst>
        </xdr:cNvPr>
        <xdr:cNvSpPr txBox="1">
          <a:spLocks noChangeArrowheads="1"/>
        </xdr:cNvSpPr>
      </xdr:nvSpPr>
      <xdr:spPr bwMode="auto">
        <a:xfrm>
          <a:off x="7067550" y="1476375"/>
          <a:ext cx="857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82E678B-4E41-4EE7-982E-248315ECAF5F}"/>
            </a:ext>
          </a:extLst>
        </xdr:cNvPr>
        <xdr:cNvSpPr txBox="1">
          <a:spLocks noChangeArrowheads="1"/>
        </xdr:cNvSpPr>
      </xdr:nvSpPr>
      <xdr:spPr bwMode="auto">
        <a:xfrm>
          <a:off x="7067550" y="1666875"/>
          <a:ext cx="8572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142" name="Line 29">
          <a:extLst>
            <a:ext uri="{FF2B5EF4-FFF2-40B4-BE49-F238E27FC236}">
              <a16:creationId xmlns:a16="http://schemas.microsoft.com/office/drawing/2014/main" xmlns="" id="{EC2BE300-2410-4DEA-8346-C4BF2DA13E82}"/>
            </a:ext>
          </a:extLst>
        </xdr:cNvPr>
        <xdr:cNvSpPr>
          <a:spLocks noChangeShapeType="1"/>
        </xdr:cNvSpPr>
      </xdr:nvSpPr>
      <xdr:spPr bwMode="auto">
        <a:xfrm>
          <a:off x="7067550" y="1838325"/>
          <a:ext cx="495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143" name="Line 30">
          <a:extLst>
            <a:ext uri="{FF2B5EF4-FFF2-40B4-BE49-F238E27FC236}">
              <a16:creationId xmlns:a16="http://schemas.microsoft.com/office/drawing/2014/main" xmlns="" id="{EAE2260D-306D-47DB-810E-B01D5A94960D}"/>
            </a:ext>
          </a:extLst>
        </xdr:cNvPr>
        <xdr:cNvSpPr>
          <a:spLocks noChangeShapeType="1"/>
        </xdr:cNvSpPr>
      </xdr:nvSpPr>
      <xdr:spPr bwMode="auto">
        <a:xfrm flipH="1">
          <a:off x="7067550" y="1838325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144" name="Line 31">
          <a:extLst>
            <a:ext uri="{FF2B5EF4-FFF2-40B4-BE49-F238E27FC236}">
              <a16:creationId xmlns:a16="http://schemas.microsoft.com/office/drawing/2014/main" xmlns="" id="{B14DA44A-CFB8-46A9-968F-BF2501D78E21}"/>
            </a:ext>
          </a:extLst>
        </xdr:cNvPr>
        <xdr:cNvSpPr>
          <a:spLocks noChangeShapeType="1"/>
        </xdr:cNvSpPr>
      </xdr:nvSpPr>
      <xdr:spPr bwMode="auto">
        <a:xfrm flipH="1">
          <a:off x="7067550" y="1857375"/>
          <a:ext cx="5905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A651C51D-9F2A-4C1B-9E31-3D348A828217}"/>
            </a:ext>
          </a:extLst>
        </xdr:cNvPr>
        <xdr:cNvSpPr txBox="1">
          <a:spLocks noChangeArrowheads="1"/>
        </xdr:cNvSpPr>
      </xdr:nvSpPr>
      <xdr:spPr bwMode="auto">
        <a:xfrm>
          <a:off x="247650" y="8039100"/>
          <a:ext cx="16478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Relationship Id="rId8" Type="http://schemas.openxmlformats.org/officeDocument/2006/relationships/comments" Target="../comments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selection activeCell="P8" sqref="P8"/>
    </sheetView>
  </sheetViews>
  <sheetFormatPr baseColWidth="10" defaultColWidth="12.33203125" defaultRowHeight="13" x14ac:dyDescent="0.15"/>
  <cols>
    <col min="1" max="2" width="1.6640625" style="25" customWidth="1"/>
    <col min="3" max="3" width="13.6640625" style="34" customWidth="1"/>
    <col min="4" max="4" width="15.33203125" style="25" customWidth="1"/>
    <col min="5" max="7" width="8.33203125" style="25" customWidth="1"/>
    <col min="8" max="8" width="11.1640625" style="25" customWidth="1"/>
    <col min="9" max="9" width="8.33203125" style="25" customWidth="1"/>
    <col min="10" max="10" width="1.5" style="25" customWidth="1"/>
    <col min="11" max="11" width="9.5" style="25" customWidth="1"/>
    <col min="12" max="12" width="8.6640625" style="25" customWidth="1"/>
    <col min="13" max="13" width="8.33203125" style="25" customWidth="1"/>
    <col min="14" max="14" width="9.6640625" style="25" customWidth="1"/>
    <col min="15" max="15" width="9.33203125" style="25" customWidth="1"/>
    <col min="16" max="16" width="73.1640625" style="25" customWidth="1"/>
    <col min="17" max="16384" width="12.33203125" style="25"/>
  </cols>
  <sheetData>
    <row r="1" spans="1:16" ht="8" customHeight="1" x14ac:dyDescent="0.15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4" customHeight="1" x14ac:dyDescent="0.15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15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15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5" customHeight="1" x14ac:dyDescent="0.15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4" customHeight="1" x14ac:dyDescent="0.15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25" customHeight="1" x14ac:dyDescent="0.2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15">
      <c r="A8" s="24"/>
      <c r="B8" s="26"/>
      <c r="C8" s="93" t="s">
        <v>21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26"/>
      <c r="O8" s="26"/>
      <c r="P8" s="24"/>
    </row>
    <row r="9" spans="1:16" s="38" customFormat="1" ht="55.25" customHeight="1" x14ac:dyDescent="0.2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7" x14ac:dyDescent="0.2">
      <c r="A10" s="24"/>
      <c r="B10" s="26"/>
      <c r="C10" s="92" t="s">
        <v>31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5" x14ac:dyDescent="0.2">
      <c r="A11" s="24"/>
      <c r="B11" s="26"/>
      <c r="C11" s="63" t="s">
        <v>30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15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25" customHeight="1" x14ac:dyDescent="0.15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15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5" customHeight="1" x14ac:dyDescent="0.15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8" x14ac:dyDescent="0.25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15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15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15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15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39" x14ac:dyDescent="0.15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27</v>
      </c>
      <c r="L21" s="30" t="s">
        <v>28</v>
      </c>
      <c r="M21" s="30" t="s">
        <v>2</v>
      </c>
      <c r="N21" s="30" t="s">
        <v>29</v>
      </c>
      <c r="O21" s="26"/>
      <c r="P21" s="24"/>
    </row>
    <row r="22" spans="1:16" s="38" customFormat="1" x14ac:dyDescent="0.15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15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15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15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15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15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15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15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15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15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15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15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15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15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15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7" customHeight="1" x14ac:dyDescent="0.2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25" customHeight="1" x14ac:dyDescent="0.2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4.5" customHeight="1" x14ac:dyDescent="0.2">
      <c r="A39" s="41"/>
      <c r="B39" s="44"/>
      <c r="C39" s="95" t="s">
        <v>8</v>
      </c>
      <c r="D39" s="96"/>
      <c r="E39" s="97"/>
      <c r="F39" s="97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15">
      <c r="A40" s="41"/>
      <c r="B40" s="44"/>
      <c r="C40" s="96"/>
      <c r="D40" s="96"/>
      <c r="E40" s="97"/>
      <c r="F40" s="97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25" customHeight="1" x14ac:dyDescent="0.2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7" customHeight="1" x14ac:dyDescent="0.2">
      <c r="A42" s="41"/>
      <c r="B42" s="44"/>
      <c r="C42" s="62" t="s">
        <v>10</v>
      </c>
      <c r="D42" s="61"/>
      <c r="E42" s="61"/>
      <c r="F42" s="61"/>
      <c r="G42" s="61"/>
      <c r="H42" s="85" t="s">
        <v>32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7" customHeight="1" x14ac:dyDescent="0.2">
      <c r="A43" s="41"/>
      <c r="B43" s="44"/>
      <c r="C43" s="87" t="s">
        <v>11</v>
      </c>
      <c r="D43" s="61"/>
      <c r="E43" s="61"/>
      <c r="F43" s="61"/>
      <c r="G43" s="61"/>
      <c r="H43" s="85" t="s">
        <v>33</v>
      </c>
      <c r="I43" s="61"/>
      <c r="J43" s="61"/>
      <c r="K43" s="61"/>
      <c r="L43" s="61"/>
      <c r="M43" s="85"/>
      <c r="N43" s="45"/>
      <c r="O43" s="45"/>
      <c r="P43" s="41"/>
    </row>
    <row r="44" spans="1:16" ht="17" customHeight="1" x14ac:dyDescent="0.2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 s="45"/>
      <c r="O44" s="45"/>
      <c r="P44" s="41"/>
    </row>
    <row r="45" spans="1:16" ht="17" customHeight="1" x14ac:dyDescent="0.2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/>
      <c r="O45" s="45"/>
      <c r="P45" s="41"/>
    </row>
    <row r="46" spans="1:16" ht="17" customHeight="1" x14ac:dyDescent="0.2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87" t="s">
        <v>34</v>
      </c>
      <c r="O46" s="45"/>
      <c r="P46" s="41"/>
    </row>
    <row r="47" spans="1:16" s="42" customFormat="1" ht="9.5" customHeight="1" x14ac:dyDescent="0.2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25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O25:O65536 N25:N44 N46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7"/>
  <sheetViews>
    <sheetView tabSelected="1" workbookViewId="0"/>
  </sheetViews>
  <sheetFormatPr baseColWidth="10" defaultColWidth="12.33203125" defaultRowHeight="13" x14ac:dyDescent="0.15"/>
  <cols>
    <col min="1" max="2" width="1.6640625" style="2" customWidth="1"/>
    <col min="3" max="3" width="4.6640625" style="2" customWidth="1"/>
    <col min="4" max="4" width="18.5" style="2" customWidth="1"/>
    <col min="5" max="8" width="11.6640625" style="2" customWidth="1"/>
    <col min="9" max="9" width="1.6640625" style="2" customWidth="1"/>
    <col min="10" max="10" width="10.5" style="2" hidden="1" customWidth="1"/>
    <col min="11" max="11" width="11.6640625" style="2" customWidth="1"/>
    <col min="12" max="12" width="10.5" style="2" hidden="1" customWidth="1"/>
    <col min="13" max="13" width="11.6640625" style="2" customWidth="1"/>
    <col min="14" max="14" width="1.6640625" style="2" customWidth="1"/>
    <col min="15" max="15" width="11.6640625" style="2" customWidth="1"/>
    <col min="16" max="16" width="9.83203125" style="2" hidden="1" customWidth="1"/>
    <col min="17" max="17" width="11.6640625" style="2" customWidth="1"/>
    <col min="18" max="18" width="1.5" style="2" customWidth="1"/>
    <col min="19" max="19" width="200.6640625" style="2" customWidth="1"/>
    <col min="20" max="16384" width="12.33203125" style="2"/>
  </cols>
  <sheetData>
    <row r="1" spans="1:19" ht="8" customHeight="1" x14ac:dyDescent="0.15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25" customHeight="1" x14ac:dyDescent="0.15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15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15">
      <c r="A4" s="9"/>
      <c r="B4" s="5"/>
      <c r="C4" s="6"/>
      <c r="D4" s="6" t="s">
        <v>14</v>
      </c>
      <c r="E4" s="98"/>
      <c r="F4" s="9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5" customHeight="1" x14ac:dyDescent="0.15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15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8" x14ac:dyDescent="0.25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15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15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15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15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15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15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27</v>
      </c>
      <c r="L13" s="90" t="s">
        <v>25</v>
      </c>
      <c r="M13" s="30" t="s">
        <v>28</v>
      </c>
      <c r="N13" s="56"/>
      <c r="O13" s="20" t="s">
        <v>2</v>
      </c>
      <c r="P13" s="90" t="s">
        <v>26</v>
      </c>
      <c r="Q13" s="30" t="s">
        <v>29</v>
      </c>
      <c r="R13" s="16"/>
      <c r="S13" s="17"/>
    </row>
    <row r="14" spans="1:19" x14ac:dyDescent="0.15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>(A2_sample-A1_sample)-(A2_blank_ave-A1_blank_ave)</f>
        <v>0</v>
      </c>
      <c r="K14" s="19" t="str">
        <f>IF(OR(ISBLANK(A1_sample),ISBLANK(A2_sample),A1_blank_ave=0,A2_blank_ave=0),"",Change_absorbance)</f>
        <v/>
      </c>
      <c r="L14" s="91">
        <f>0.07074*J14*Dilution/Sample_volume</f>
        <v>0</v>
      </c>
      <c r="M14" s="53" t="str">
        <f>IF(OR(ISBLANK(A1_sample),ISBLANK(A2_sample),A1_blank_ave=0,A2_blank_ave=0),"",Concentration_gL)</f>
        <v/>
      </c>
      <c r="N14" s="7"/>
      <c r="O14" s="51"/>
      <c r="P14" s="91" t="e">
        <f>Concentration_gL*100/Sample_con_gL</f>
        <v>#DIV/0!</v>
      </c>
      <c r="Q14" s="53" t="str">
        <f>IF(ISERROR(Concentration_gg),"",Concentration_gg)</f>
        <v/>
      </c>
      <c r="R14" s="5"/>
      <c r="S14" s="8"/>
    </row>
    <row r="15" spans="1:19" x14ac:dyDescent="0.15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ref="J15:J33" si="0">(A2_sample-A1_sample)-(A2_blank_ave-A1_blank_ave)</f>
        <v>0</v>
      </c>
      <c r="K15" s="19" t="str">
        <f t="shared" ref="K15:K33" si="1">IF(OR(ISBLANK(A1_sample),ISBLANK(A2_sample),A1_blank_ave=0,A2_blank_ave=0),"",Change_absorbance)</f>
        <v/>
      </c>
      <c r="L15" s="91">
        <f t="shared" ref="L15:L33" si="2">0.07074*J15*Dilution/Sample_volume</f>
        <v>0</v>
      </c>
      <c r="M15" s="53" t="str">
        <f t="shared" ref="M15:M33" si="3">IF(OR(ISBLANK(A1_sample),ISBLANK(A2_sample),A1_blank_ave=0,A2_blank_ave=0),"",Concentration_gL)</f>
        <v/>
      </c>
      <c r="N15" s="7"/>
      <c r="O15" s="51"/>
      <c r="P15" s="91" t="e">
        <f t="shared" ref="P15:P33" si="4">Concentration_gL*100/Sample_con_gL</f>
        <v>#DIV/0!</v>
      </c>
      <c r="Q15" s="53" t="str">
        <f t="shared" ref="Q15:Q33" si="5">IF(ISERROR(Concentration_gg),"",Concentration_gg)</f>
        <v/>
      </c>
      <c r="R15" s="5"/>
      <c r="S15" s="8"/>
    </row>
    <row r="16" spans="1:19" x14ac:dyDescent="0.15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15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15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15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15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15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15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15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15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15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15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15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15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15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15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15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15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15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15">
      <c r="A34" s="9"/>
      <c r="B34" s="5"/>
      <c r="C34" s="5"/>
      <c r="D34" s="48"/>
      <c r="E34" s="49"/>
      <c r="F34" s="49"/>
      <c r="G34" s="49"/>
      <c r="H34" s="49"/>
      <c r="I34" s="5"/>
      <c r="J34" s="5"/>
      <c r="K34" s="36"/>
      <c r="L34" s="36"/>
      <c r="M34" s="36"/>
      <c r="N34" s="5"/>
      <c r="O34" s="49"/>
      <c r="P34" s="5"/>
      <c r="Q34" s="36"/>
      <c r="R34" s="5"/>
      <c r="S34" s="8"/>
    </row>
    <row r="35" spans="1:19" x14ac:dyDescent="0.15">
      <c r="A35" s="9"/>
      <c r="B35" s="5"/>
      <c r="C35" s="5"/>
      <c r="D35" s="48"/>
      <c r="E35" s="49"/>
      <c r="F35" s="49"/>
      <c r="G35" s="49"/>
      <c r="H35" s="49"/>
      <c r="I35" s="5"/>
      <c r="J35" s="5"/>
      <c r="K35" s="36"/>
      <c r="L35" s="36"/>
      <c r="M35" s="36"/>
      <c r="N35" s="5"/>
      <c r="O35" s="49"/>
      <c r="P35" s="5"/>
      <c r="Q35" s="36"/>
      <c r="R35" s="5"/>
      <c r="S35" s="8"/>
    </row>
    <row r="36" spans="1:19" ht="9.5" customHeight="1" x14ac:dyDescent="0.15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400.2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F4"/>
  </mergeCells>
  <phoneticPr fontId="0" type="noConversion"/>
  <conditionalFormatting sqref="E10:F10">
    <cfRule type="cellIs" dxfId="0" priority="1" stopIfTrue="1" operator="equal">
      <formula>0</formula>
    </cfRule>
  </conditionalFormatting>
  <dataValidations count="3">
    <dataValidation type="decimal" errorStyle="warning" allowBlank="1" showErrorMessage="1" error="Please enter numeric values only." sqref="G8:G10 O34:O35 G34:H35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E14:H33 E8:F10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2004-11-04T18:43:32Z</cp:lastPrinted>
  <dcterms:created xsi:type="dcterms:W3CDTF">2004-10-05T18:50:23Z</dcterms:created>
  <dcterms:modified xsi:type="dcterms:W3CDTF">2020-02-05T16:47:16Z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1083842176</vt:i4>
  </property>
  <property fmtid="{D5CDD505-2E9C-101B-9397-08002B2CF9AE}" pid="3" name="_EmailSubject">
    <vt:lpwstr>MegaCalc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