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GAMINE\"/>
    </mc:Choice>
  </mc:AlternateContent>
  <xr:revisionPtr revIDLastSave="0" documentId="13_ncr:48009_{171D7949-8046-44BB-A1B9-E333CE170D2E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MegaCalc!$E$14:$E$33</definedName>
    <definedName name="A2_blank_1">MegaCalc!$F$8</definedName>
    <definedName name="A2_blank_2">MegaCalc!$F$9</definedName>
    <definedName name="A2_blank_ave">MegaCalc!$F$10</definedName>
    <definedName name="A2_sample">MegaCalc!$F$14:$F$33</definedName>
    <definedName name="Change_absorbance">MegaCalc!$J$14:$J$33</definedName>
    <definedName name="Concentration_gg">MegaCalc!$P$14:$P$33</definedName>
    <definedName name="Concentration_gL">MegaCalc!$L$14:$L$33</definedName>
    <definedName name="Contact_us">Instructions!$C$47</definedName>
    <definedName name="Dilution">MegaCalc!$H$14:$H$33</definedName>
    <definedName name="Instructions">Instructions!$A$2</definedName>
    <definedName name="_xlnm.Print_Area" localSheetId="0">Instructions!$B$2:$O$46</definedName>
    <definedName name="_xlnm.Print_Area" localSheetId="1">MegaCalc!$B$2:$R$21</definedName>
    <definedName name="_xlnm.Print_Titles" localSheetId="1">MegaCalc!$12:$13</definedName>
    <definedName name="Sample_con_gL">MegaCalc!$O$14:$O$33</definedName>
    <definedName name="Sample_volume">MegaCalc!$G$14:$G$33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32" i="1" s="1"/>
  <c r="L32" i="1" s="1"/>
  <c r="P32" i="1" s="1"/>
  <c r="Q32" i="1" s="1"/>
  <c r="E10" i="1"/>
  <c r="K14" i="1" s="1"/>
  <c r="M18" i="1"/>
  <c r="M30" i="1"/>
  <c r="M25" i="1"/>
  <c r="M20" i="1"/>
  <c r="J14" i="1"/>
  <c r="L14" i="1" s="1"/>
  <c r="P14" i="1" s="1"/>
  <c r="Q14" i="1" s="1"/>
  <c r="J16" i="1"/>
  <c r="L16" i="1" s="1"/>
  <c r="P16" i="1" s="1"/>
  <c r="Q16" i="1" s="1"/>
  <c r="J18" i="1"/>
  <c r="L18" i="1" s="1"/>
  <c r="P18" i="1" s="1"/>
  <c r="Q18" i="1" s="1"/>
  <c r="J22" i="1"/>
  <c r="L22" i="1" s="1"/>
  <c r="P22" i="1" s="1"/>
  <c r="Q22" i="1" s="1"/>
  <c r="J24" i="1"/>
  <c r="L24" i="1" s="1"/>
  <c r="P24" i="1" s="1"/>
  <c r="Q24" i="1" s="1"/>
  <c r="J26" i="1"/>
  <c r="L26" i="1" s="1"/>
  <c r="P26" i="1" s="1"/>
  <c r="Q26" i="1" s="1"/>
  <c r="J28" i="1"/>
  <c r="L28" i="1" s="1"/>
  <c r="P28" i="1" s="1"/>
  <c r="Q28" i="1" s="1"/>
  <c r="J30" i="1"/>
  <c r="L30" i="1" s="1"/>
  <c r="P30" i="1" s="1"/>
  <c r="Q30" i="1" s="1"/>
  <c r="M14" i="1"/>
  <c r="K31" i="1"/>
  <c r="K30" i="1"/>
  <c r="K27" i="1"/>
  <c r="K26" i="1"/>
  <c r="K23" i="1"/>
  <c r="K22" i="1"/>
  <c r="K19" i="1"/>
  <c r="K15" i="1"/>
  <c r="M29" i="1"/>
  <c r="M24" i="1"/>
  <c r="K16" i="1" l="1"/>
  <c r="M21" i="1"/>
  <c r="M26" i="1"/>
  <c r="M31" i="1"/>
  <c r="M15" i="1"/>
  <c r="M32" i="1"/>
  <c r="M17" i="1"/>
  <c r="K24" i="1"/>
  <c r="K28" i="1"/>
  <c r="K32" i="1"/>
  <c r="K20" i="1"/>
  <c r="M22" i="1"/>
  <c r="M27" i="1"/>
  <c r="M33" i="1"/>
  <c r="K18" i="1"/>
  <c r="K17" i="1"/>
  <c r="K21" i="1"/>
  <c r="K25" i="1"/>
  <c r="K29" i="1"/>
  <c r="K33" i="1"/>
  <c r="M16" i="1"/>
  <c r="M23" i="1"/>
  <c r="M28" i="1"/>
  <c r="M19" i="1"/>
  <c r="J15" i="1"/>
  <c r="L15" i="1" s="1"/>
  <c r="P15" i="1" s="1"/>
  <c r="Q15" i="1" s="1"/>
  <c r="J17" i="1"/>
  <c r="L17" i="1" s="1"/>
  <c r="P17" i="1" s="1"/>
  <c r="Q17" i="1" s="1"/>
  <c r="J19" i="1"/>
  <c r="L19" i="1" s="1"/>
  <c r="P19" i="1" s="1"/>
  <c r="Q19" i="1" s="1"/>
  <c r="J21" i="1"/>
  <c r="L21" i="1" s="1"/>
  <c r="P21" i="1" s="1"/>
  <c r="Q21" i="1" s="1"/>
  <c r="J23" i="1"/>
  <c r="L23" i="1" s="1"/>
  <c r="P23" i="1" s="1"/>
  <c r="Q23" i="1" s="1"/>
  <c r="J25" i="1"/>
  <c r="L25" i="1" s="1"/>
  <c r="P25" i="1" s="1"/>
  <c r="Q25" i="1" s="1"/>
  <c r="J27" i="1"/>
  <c r="L27" i="1" s="1"/>
  <c r="P27" i="1" s="1"/>
  <c r="Q27" i="1" s="1"/>
  <c r="J29" i="1"/>
  <c r="L29" i="1" s="1"/>
  <c r="P29" i="1" s="1"/>
  <c r="Q29" i="1" s="1"/>
  <c r="J31" i="1"/>
  <c r="L31" i="1" s="1"/>
  <c r="P31" i="1" s="1"/>
  <c r="Q31" i="1" s="1"/>
  <c r="J33" i="1"/>
  <c r="L33" i="1" s="1"/>
  <c r="P33" i="1" s="1"/>
  <c r="Q33" i="1" s="1"/>
  <c r="J20" i="1"/>
  <c r="L20" i="1" s="1"/>
  <c r="P20" i="1" s="1"/>
  <c r="Q20" i="1" s="1"/>
</calcChain>
</file>

<file path=xl/comments1.xml><?xml version="1.0" encoding="utf-8"?>
<comments xmlns="http://schemas.openxmlformats.org/spreadsheetml/2006/main">
  <authors>
    <author>User</author>
  </authors>
  <commentList>
    <comment ref="L21" authorId="0" shapeId="0">
      <text>
        <r>
          <rPr>
            <b/>
            <sz val="8"/>
            <color indexed="81"/>
            <rFont val="Tahoma"/>
            <family val="2"/>
          </rPr>
          <t>Concentration: grams of analyte per litre of sample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Analyte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 of D-Glucosamine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D-Glucose HK per 100 grams of sample</t>
        </r>
      </text>
    </comment>
  </commentList>
</comments>
</file>

<file path=xl/sharedStrings.xml><?xml version="1.0" encoding="utf-8"?>
<sst xmlns="http://schemas.openxmlformats.org/spreadsheetml/2006/main" count="57" uniqueCount="35">
  <si>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</si>
  <si>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</si>
  <si>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</si>
  <si>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</si>
  <si>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</si>
  <si>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</si>
  <si>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</si>
  <si>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</si>
  <si>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</si>
  <si>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</si>
  <si>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</si>
  <si>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</si>
  <si>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</si>
  <si>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</si>
  <si>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</si>
  <si>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</si>
  <si>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</si>
  <si>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</si>
  <si>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</si>
  <si>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</si>
  <si>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</si>
  <si>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</si>
  <si>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</si>
  <si>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</si>
  <si>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</si>
  <si>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</si>
  <si>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</si>
  <si>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</si>
  <si>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</si>
  <si>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 xml:space="preserve">   Abs
Analyte</t>
  </si>
  <si>
    <t>Analyte
(g/L)</t>
  </si>
  <si>
    <t>Analyte (g/100g)</t>
  </si>
  <si>
    <t>Megazyme Knowledge Base</t>
  </si>
  <si>
    <t>Customer Support</t>
  </si>
  <si>
    <t>K-GAMINE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</si>
</sst>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0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76" fontId="1" fillId="4" borderId="3" xfId="0" applyNumberFormat="1" applyFont="1" applyFill="1" applyBorder="1" applyProtection="1"/>
    <xf numFmtId="176" fontId="1" fillId="4" borderId="4" xfId="0" applyNumberFormat="1" applyFont="1" applyFill="1" applyBorder="1" applyProtection="1"/>
    <xf numFmtId="176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76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0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7" fillId="2" borderId="0" xfId="0" applyFont="1" applyFill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3" xfId="0" applyNumberFormat="1" applyFont="1" applyFill="1" applyBorder="1" applyAlignment="1" applyProtection="1">
      <alignment horizontal="left"/>
      <protection locked="0"/>
    </xf>
    <xf numFmtId="176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image" Target="../media/image1.png"/><Relationship Id="rId4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93854</xdr:rowOff>
    </xdr:from>
    <xdr:to>
      <xdr:col>15</xdr:col>
      <xdr:colOff>0</xdr:colOff>
      <xdr:row>6</xdr:row>
      <xdr:rowOff>58546</xdr:rowOff>
    </xdr:to>
    <xdr:pic>
      <xdr:nvPicPr>
        <xdr:cNvPr id="6357" name="Picture 80">
          <a:extLst>
            <a:ext uri="{FF2B5EF4-FFF2-40B4-BE49-F238E27FC236}">
              <a16:creationId xmlns:a16="http://schemas.microsoft.com/office/drawing/2014/main" id="{5E066ACD-08B9-49CA-82E3-45D77DE09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3854"/>
          <a:ext cx="8115300" cy="1317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38100</xdr:rowOff>
    </xdr:to>
    <xdr:sp macro="" textlink="">
      <xdr:nvSpPr>
        <xdr:cNvPr id="6358" name="Line 10">
          <a:extLst>
            <a:ext uri="{FF2B5EF4-FFF2-40B4-BE49-F238E27FC236}">
              <a16:creationId xmlns:a16="http://schemas.microsoft.com/office/drawing/2014/main" id="{707C6D41-CAA2-4E8B-8FAD-19CEB68E51AC}"/>
            </a:ext>
          </a:extLst>
        </xdr:cNvPr>
        <xdr:cNvSpPr>
          <a:spLocks noChangeShapeType="1"/>
        </xdr:cNvSpPr>
      </xdr:nvSpPr>
      <xdr:spPr bwMode="auto">
        <a:xfrm>
          <a:off x="1457325" y="417195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247650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9C5A30B2-B40E-452F-A212-BFF07B329912}"/>
            </a:ext>
          </a:extLst>
        </xdr:cNvPr>
        <xdr:cNvSpPr>
          <a:spLocks noChangeArrowheads="1"/>
        </xdr:cNvSpPr>
      </xdr:nvSpPr>
      <xdr:spPr bwMode="auto">
        <a:xfrm>
          <a:off x="561975" y="3752850"/>
          <a:ext cx="29146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360" name="Line 12">
          <a:extLst>
            <a:ext uri="{FF2B5EF4-FFF2-40B4-BE49-F238E27FC236}">
              <a16:creationId xmlns:a16="http://schemas.microsoft.com/office/drawing/2014/main" id="{CAEE739D-5B12-4D30-B70D-42606586B4F0}"/>
            </a:ext>
          </a:extLst>
        </xdr:cNvPr>
        <xdr:cNvSpPr>
          <a:spLocks noChangeShapeType="1"/>
        </xdr:cNvSpPr>
      </xdr:nvSpPr>
      <xdr:spPr bwMode="auto">
        <a:xfrm flipH="1">
          <a:off x="3009900" y="5524500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361" name="Line 14">
          <a:extLst>
            <a:ext uri="{FF2B5EF4-FFF2-40B4-BE49-F238E27FC236}">
              <a16:creationId xmlns:a16="http://schemas.microsoft.com/office/drawing/2014/main" id="{9E3753EE-AC41-454E-B031-81BE0B0C0770}"/>
            </a:ext>
          </a:extLst>
        </xdr:cNvPr>
        <xdr:cNvSpPr>
          <a:spLocks noChangeShapeType="1"/>
        </xdr:cNvSpPr>
      </xdr:nvSpPr>
      <xdr:spPr bwMode="auto">
        <a:xfrm flipH="1">
          <a:off x="3143250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161925</xdr:colOff>
      <xdr:row>15</xdr:row>
      <xdr:rowOff>238125</xdr:rowOff>
    </xdr:from>
    <xdr:to>
      <xdr:col>14</xdr:col>
      <xdr:colOff>152400</xdr:colOff>
      <xdr:row>17</xdr:row>
      <xdr:rowOff>104775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19D959AA-834B-45D3-9C24-A2E687F90300}"/>
            </a:ext>
          </a:extLst>
        </xdr:cNvPr>
        <xdr:cNvSpPr>
          <a:spLocks noChangeArrowheads="1"/>
        </xdr:cNvSpPr>
      </xdr:nvSpPr>
      <xdr:spPr bwMode="auto">
        <a:xfrm>
          <a:off x="3943350" y="5114925"/>
          <a:ext cx="379095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9B55E5-E34C-4A4A-852E-82C716AECA31}"/>
            </a:ext>
          </a:extLst>
        </xdr:cNvPr>
        <xdr:cNvSpPr txBox="1">
          <a:spLocks noChangeArrowheads="1"/>
        </xdr:cNvSpPr>
      </xdr:nvSpPr>
      <xdr:spPr bwMode="auto">
        <a:xfrm>
          <a:off x="6943725" y="1485900"/>
          <a:ext cx="10096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799B55-FC95-4343-AE53-52C9C6AB7166}"/>
            </a:ext>
          </a:extLst>
        </xdr:cNvPr>
        <xdr:cNvSpPr txBox="1">
          <a:spLocks noChangeArrowheads="1"/>
        </xdr:cNvSpPr>
      </xdr:nvSpPr>
      <xdr:spPr bwMode="auto">
        <a:xfrm>
          <a:off x="209550" y="2667000"/>
          <a:ext cx="10191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447675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FA308A9-BFF1-4B3C-BA4A-80E5EB9D1E56}"/>
            </a:ext>
          </a:extLst>
        </xdr:cNvPr>
        <xdr:cNvSpPr txBox="1">
          <a:spLocks noChangeArrowheads="1"/>
        </xdr:cNvSpPr>
      </xdr:nvSpPr>
      <xdr:spPr bwMode="auto">
        <a:xfrm>
          <a:off x="238125" y="11144250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95250</xdr:colOff>
      <xdr:row>20</xdr:row>
      <xdr:rowOff>38100</xdr:rowOff>
    </xdr:from>
    <xdr:to>
      <xdr:col>10</xdr:col>
      <xdr:colOff>180975</xdr:colOff>
      <xdr:row>20</xdr:row>
      <xdr:rowOff>123825</xdr:rowOff>
    </xdr:to>
    <xdr:sp macro="" textlink="">
      <xdr:nvSpPr>
        <xdr:cNvPr id="6372" name="AutoShape 59">
          <a:extLst>
            <a:ext uri="{FF2B5EF4-FFF2-40B4-BE49-F238E27FC236}">
              <a16:creationId xmlns:a16="http://schemas.microsoft.com/office/drawing/2014/main" id="{A9C14A46-0FA8-43AF-8DD0-B019FA74C88A}"/>
            </a:ext>
          </a:extLst>
        </xdr:cNvPr>
        <xdr:cNvSpPr>
          <a:spLocks noChangeArrowheads="1"/>
        </xdr:cNvSpPr>
      </xdr:nvSpPr>
      <xdr:spPr bwMode="auto">
        <a:xfrm>
          <a:off x="5267325" y="604837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25</xdr:row>
      <xdr:rowOff>9525</xdr:rowOff>
    </xdr:from>
    <xdr:to>
      <xdr:col>7</xdr:col>
      <xdr:colOff>352425</xdr:colOff>
      <xdr:row>34</xdr:row>
      <xdr:rowOff>19050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821EB851-D914-4B4E-9838-9904D48A1A02}"/>
            </a:ext>
          </a:extLst>
        </xdr:cNvPr>
        <xdr:cNvSpPr>
          <a:spLocks noChangeArrowheads="1"/>
        </xdr:cNvSpPr>
      </xdr:nvSpPr>
      <xdr:spPr bwMode="auto">
        <a:xfrm>
          <a:off x="276225" y="6915150"/>
          <a:ext cx="385762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D-Gucosamine by 1.8529. For absorbance readings at 334 nm (Hg lamp; ext. coeff. 6.18) multiply the calculated values for D-Gucosamine by 1.0194.   </a:t>
          </a:r>
          <a:endParaRPr lang="en-IE"/>
        </a:p>
      </xdr:txBody>
    </xdr:sp>
    <xdr:clientData/>
  </xdr:twoCellAnchor>
  <xdr:twoCellAnchor>
    <xdr:from>
      <xdr:col>7</xdr:col>
      <xdr:colOff>190500</xdr:colOff>
      <xdr:row>11</xdr:row>
      <xdr:rowOff>180975</xdr:rowOff>
    </xdr:from>
    <xdr:to>
      <xdr:col>14</xdr:col>
      <xdr:colOff>152400</xdr:colOff>
      <xdr:row>15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AAECB6B8-D1C2-481F-B184-AED912ADD047}"/>
            </a:ext>
          </a:extLst>
        </xdr:cNvPr>
        <xdr:cNvSpPr>
          <a:spLocks noChangeArrowheads="1"/>
        </xdr:cNvSpPr>
      </xdr:nvSpPr>
      <xdr:spPr bwMode="auto">
        <a:xfrm>
          <a:off x="3971925" y="3819525"/>
          <a:ext cx="376237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8</xdr:col>
      <xdr:colOff>485775</xdr:colOff>
      <xdr:row>27</xdr:row>
      <xdr:rowOff>57150</xdr:rowOff>
    </xdr:to>
    <xdr:sp macro="" textlink="">
      <xdr:nvSpPr>
        <xdr:cNvPr id="6375" name="Line 68">
          <a:extLst>
            <a:ext uri="{FF2B5EF4-FFF2-40B4-BE49-F238E27FC236}">
              <a16:creationId xmlns:a16="http://schemas.microsoft.com/office/drawing/2014/main" id="{3A151D5E-D3E9-4278-8E05-341E4D99DD45}"/>
            </a:ext>
          </a:extLst>
        </xdr:cNvPr>
        <xdr:cNvSpPr>
          <a:spLocks noChangeShapeType="1"/>
        </xdr:cNvSpPr>
      </xdr:nvSpPr>
      <xdr:spPr bwMode="auto">
        <a:xfrm flipH="1" flipV="1">
          <a:off x="4476750" y="7019925"/>
          <a:ext cx="5334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390525</xdr:colOff>
      <xdr:row>25</xdr:row>
      <xdr:rowOff>9525</xdr:rowOff>
    </xdr:from>
    <xdr:to>
      <xdr:col>14</xdr:col>
      <xdr:colOff>152400</xdr:colOff>
      <xdr:row>29</xdr:row>
      <xdr:rowOff>0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794A39BA-634D-4DCD-945C-C1BFF53A1B7F}"/>
            </a:ext>
          </a:extLst>
        </xdr:cNvPr>
        <xdr:cNvSpPr>
          <a:spLocks noChangeArrowheads="1"/>
        </xdr:cNvSpPr>
      </xdr:nvSpPr>
      <xdr:spPr bwMode="auto">
        <a:xfrm>
          <a:off x="4914900" y="6915150"/>
          <a:ext cx="28194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1201A3-E873-404C-BE5E-2064E2486003}"/>
            </a:ext>
          </a:extLst>
        </xdr:cNvPr>
        <xdr:cNvSpPr txBox="1">
          <a:spLocks noChangeArrowheads="1"/>
        </xdr:cNvSpPr>
      </xdr:nvSpPr>
      <xdr:spPr bwMode="auto">
        <a:xfrm>
          <a:off x="6943725" y="1695450"/>
          <a:ext cx="12858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514350</xdr:colOff>
      <xdr:row>31</xdr:row>
      <xdr:rowOff>152400</xdr:rowOff>
    </xdr:to>
    <xdr:sp macro="" textlink="">
      <xdr:nvSpPr>
        <xdr:cNvPr id="6379" name="Line 67">
          <a:extLst>
            <a:ext uri="{FF2B5EF4-FFF2-40B4-BE49-F238E27FC236}">
              <a16:creationId xmlns:a16="http://schemas.microsoft.com/office/drawing/2014/main" id="{281B8E1F-5F54-4128-B84D-61FDEEBDFA27}"/>
            </a:ext>
          </a:extLst>
        </xdr:cNvPr>
        <xdr:cNvSpPr>
          <a:spLocks noChangeShapeType="1"/>
        </xdr:cNvSpPr>
      </xdr:nvSpPr>
      <xdr:spPr bwMode="auto">
        <a:xfrm flipH="1" flipV="1">
          <a:off x="3590925" y="7010400"/>
          <a:ext cx="1447800" cy="1628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400050</xdr:colOff>
      <xdr:row>34</xdr:row>
      <xdr:rowOff>152400</xdr:rowOff>
    </xdr:from>
    <xdr:to>
      <xdr:col>14</xdr:col>
      <xdr:colOff>152400</xdr:colOff>
      <xdr:row>39</xdr:row>
      <xdr:rowOff>133350</xdr:rowOff>
    </xdr:to>
    <xdr:sp macro="" textlink="">
      <xdr:nvSpPr>
        <xdr:cNvPr id="6231" name="Rectangle 87">
          <a:extLst>
            <a:ext uri="{FF2B5EF4-FFF2-40B4-BE49-F238E27FC236}">
              <a16:creationId xmlns:a16="http://schemas.microsoft.com/office/drawing/2014/main" id="{8836211E-3175-43F8-91E8-2BD9398ED082}"/>
            </a:ext>
          </a:extLst>
        </xdr:cNvPr>
        <xdr:cNvSpPr>
          <a:spLocks noChangeArrowheads="1"/>
        </xdr:cNvSpPr>
      </xdr:nvSpPr>
      <xdr:spPr bwMode="auto">
        <a:xfrm>
          <a:off x="4924425" y="8496300"/>
          <a:ext cx="2809875" cy="1152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7.  Sample results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the sample contains glucosamine in its HCL, sulphate or N-acetyl forms, the result must be multiplied by a factor of 1.203, 1.447 or 1.235 respectively.</a:t>
          </a:r>
          <a:endParaRPr lang="en-IE"/>
        </a:p>
      </xdr:txBody>
    </xdr:sp>
    <xdr:clientData/>
  </xdr:twoCellAnchor>
  <xdr:twoCellAnchor>
    <xdr:from>
      <xdr:col>8</xdr:col>
      <xdr:colOff>409575</xdr:colOff>
      <xdr:row>29</xdr:row>
      <xdr:rowOff>142875</xdr:rowOff>
    </xdr:from>
    <xdr:to>
      <xdr:col>14</xdr:col>
      <xdr:colOff>152400</xdr:colOff>
      <xdr:row>34</xdr:row>
      <xdr:rowOff>9525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93E164DA-C580-490F-90A7-47C38B1EB2EF}"/>
            </a:ext>
          </a:extLst>
        </xdr:cNvPr>
        <xdr:cNvSpPr>
          <a:spLocks noChangeArrowheads="1"/>
        </xdr:cNvSpPr>
      </xdr:nvSpPr>
      <xdr:spPr bwMode="auto">
        <a:xfrm>
          <a:off x="4933950" y="7677150"/>
          <a:ext cx="2800350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95854</xdr:rowOff>
    </xdr:from>
    <xdr:to>
      <xdr:col>18</xdr:col>
      <xdr:colOff>0</xdr:colOff>
      <xdr:row>2</xdr:row>
      <xdr:rowOff>41976</xdr:rowOff>
    </xdr:to>
    <xdr:pic>
      <xdr:nvPicPr>
        <xdr:cNvPr id="2164" name="Picture 44">
          <a:extLst>
            <a:ext uri="{FF2B5EF4-FFF2-40B4-BE49-F238E27FC236}">
              <a16:creationId xmlns:a16="http://schemas.microsoft.com/office/drawing/2014/main" id="{312AC1DC-261B-42F9-BC24-B940A444C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2059" y="95854"/>
          <a:ext cx="8090647" cy="131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12</xdr:row>
      <xdr:rowOff>57150</xdr:rowOff>
    </xdr:from>
    <xdr:to>
      <xdr:col>10</xdr:col>
      <xdr:colOff>266700</xdr:colOff>
      <xdr:row>12</xdr:row>
      <xdr:rowOff>152400</xdr:rowOff>
    </xdr:to>
    <xdr:sp macro="" textlink="">
      <xdr:nvSpPr>
        <xdr:cNvPr id="2166" name="AutoShape 11">
          <a:extLst>
            <a:ext uri="{FF2B5EF4-FFF2-40B4-BE49-F238E27FC236}">
              <a16:creationId xmlns:a16="http://schemas.microsoft.com/office/drawing/2014/main" id="{FBAB62E1-2BDE-45C2-AC4C-1B043CC4AB7F}"/>
            </a:ext>
          </a:extLst>
        </xdr:cNvPr>
        <xdr:cNvSpPr>
          <a:spLocks noChangeArrowheads="1"/>
        </xdr:cNvSpPr>
      </xdr:nvSpPr>
      <xdr:spPr bwMode="auto">
        <a:xfrm>
          <a:off x="5010150" y="33813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114300</xdr:rowOff>
    </xdr:from>
    <xdr:to>
      <xdr:col>16</xdr:col>
      <xdr:colOff>447675</xdr:colOff>
      <xdr:row>3</xdr:row>
      <xdr:rowOff>104775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B16B7F-4F2E-4127-A232-3B3FF77B7306}"/>
            </a:ext>
          </a:extLst>
        </xdr:cNvPr>
        <xdr:cNvSpPr txBox="1">
          <a:spLocks noChangeArrowheads="1"/>
        </xdr:cNvSpPr>
      </xdr:nvSpPr>
      <xdr:spPr bwMode="auto">
        <a:xfrm>
          <a:off x="6877050" y="1476375"/>
          <a:ext cx="8572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3</xdr:row>
      <xdr:rowOff>114300</xdr:rowOff>
    </xdr:from>
    <xdr:to>
      <xdr:col>16</xdr:col>
      <xdr:colOff>447675</xdr:colOff>
      <xdr:row>4</xdr:row>
      <xdr:rowOff>133350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A4ED0C-73F6-42A9-919B-B7D6AF6B7529}"/>
            </a:ext>
          </a:extLst>
        </xdr:cNvPr>
        <xdr:cNvSpPr txBox="1">
          <a:spLocks noChangeArrowheads="1"/>
        </xdr:cNvSpPr>
      </xdr:nvSpPr>
      <xdr:spPr bwMode="auto">
        <a:xfrm>
          <a:off x="6877050" y="1647825"/>
          <a:ext cx="857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33</xdr:row>
      <xdr:rowOff>180975</xdr:rowOff>
    </xdr:from>
    <xdr:to>
      <xdr:col>4</xdr:col>
      <xdr:colOff>114300</xdr:colOff>
      <xdr:row>34</xdr:row>
      <xdr:rowOff>152400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E58F86C-0215-4708-8EB7-05FC61E4AA27}"/>
            </a:ext>
          </a:extLst>
        </xdr:cNvPr>
        <xdr:cNvSpPr txBox="1">
          <a:spLocks noChangeArrowheads="1"/>
        </xdr:cNvSpPr>
      </xdr:nvSpPr>
      <xdr:spPr bwMode="auto">
        <a:xfrm>
          <a:off x="247650" y="7239000"/>
          <a:ext cx="14573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zoomScaleNormal="82" workbookViewId="0">
      <selection activeCell="A9" sqref="A9"/>
    </sheetView>
  </sheetViews>
  <sheetFormatPr defaultColWidth="12.28515625" defaultRowHeight="15" x14ac:dyDescent="0.3"/>
  <cols>
    <col min="1" max="1" width="1.7109375" style="25" customWidth="1"/>
    <col min="2" max="2" width="1.140625" style="25" customWidth="1"/>
    <col min="3" max="3" width="12.28515625" style="34" customWidth="1"/>
    <col min="4" max="4" width="16.7109375" style="25" customWidth="1"/>
    <col min="5" max="7" width="8.28515625" style="25" customWidth="1"/>
    <col min="8" max="8" width="11.140625" style="25" customWidth="1"/>
    <col min="9" max="9" width="8.28515625" style="25" customWidth="1"/>
    <col min="10" max="10" width="1.42578125" style="25" customWidth="1"/>
    <col min="11" max="11" width="9.42578125" style="25" customWidth="1"/>
    <col min="12" max="12" width="8.7109375" style="25" customWidth="1"/>
    <col min="13" max="13" width="8.28515625" style="25" customWidth="1"/>
    <col min="14" max="15" width="9.7109375" style="25" customWidth="1"/>
    <col min="16" max="16" width="73.140625" style="25" customWidth="1"/>
    <col min="17" max="16384" width="12.28515625" style="25"/>
  </cols>
  <sheetData>
    <row r="1" spans="1:16" ht="7.9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3.9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6"/>
      <c r="N3" s="26"/>
      <c r="O3" s="26"/>
      <c r="P3" s="24"/>
    </row>
    <row r="4" spans="1:16" ht="27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6"/>
      <c r="N4" s="26"/>
      <c r="O4" s="26"/>
      <c r="P4" s="24"/>
    </row>
    <row r="5" spans="1:16" ht="18.399999999999999" customHeight="1" x14ac:dyDescent="0.3">
      <c r="A5" s="24"/>
      <c r="B5" s="26"/>
      <c r="C5" s="33"/>
      <c r="D5" s="46"/>
      <c r="E5" s="46"/>
      <c r="F5" s="46"/>
      <c r="G5" s="46"/>
      <c r="H5" s="46"/>
      <c r="I5" s="46"/>
      <c r="J5" s="46"/>
      <c r="K5" s="46"/>
      <c r="L5" s="46"/>
      <c r="M5" s="66"/>
      <c r="N5" s="26"/>
      <c r="O5" s="26"/>
      <c r="P5" s="24"/>
    </row>
    <row r="6" spans="1:16" ht="13.9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6"/>
      <c r="N6" s="26"/>
      <c r="O6" s="26"/>
      <c r="P6" s="24"/>
    </row>
    <row r="7" spans="1:16" s="38" customFormat="1" ht="43.15" customHeight="1" x14ac:dyDescent="0.4">
      <c r="A7" s="24"/>
      <c r="B7" s="26"/>
      <c r="C7" s="67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66"/>
      <c r="N7" s="26"/>
      <c r="O7" s="26"/>
      <c r="P7" s="24"/>
    </row>
    <row r="8" spans="1:16" s="38" customFormat="1" ht="54" customHeight="1" x14ac:dyDescent="0.3">
      <c r="A8" s="24"/>
      <c r="B8" s="26"/>
      <c r="C8" s="93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26"/>
      <c r="O8" s="26"/>
      <c r="P8" s="24"/>
    </row>
    <row r="9" spans="1:16" s="38" customFormat="1" ht="55.15" customHeight="1" x14ac:dyDescent="0.4">
      <c r="A9" s="24"/>
      <c r="B9" s="26"/>
      <c r="C9" s="67" t="s">
        <v>22</v>
      </c>
      <c r="D9" s="39"/>
      <c r="E9" s="39"/>
      <c r="F9" s="39"/>
      <c r="G9" s="39"/>
      <c r="H9" s="39"/>
      <c r="I9" s="39"/>
      <c r="J9" s="39"/>
      <c r="K9" s="39"/>
      <c r="L9" s="39"/>
      <c r="M9" s="26"/>
      <c r="N9" s="26"/>
      <c r="O9" s="26"/>
      <c r="P9" s="24"/>
    </row>
    <row r="10" spans="1:16" s="38" customFormat="1" ht="18.75" x14ac:dyDescent="0.35">
      <c r="A10" s="24"/>
      <c r="B10" s="26"/>
      <c r="C10" s="92" t="s">
        <v>27</v>
      </c>
      <c r="D10" s="39"/>
      <c r="E10" s="39"/>
      <c r="F10" s="39"/>
      <c r="G10" s="39"/>
      <c r="H10" s="39"/>
      <c r="I10" s="39"/>
      <c r="J10" s="39"/>
      <c r="K10" s="39"/>
      <c r="L10" s="39"/>
      <c r="M10" s="26"/>
      <c r="N10" s="26"/>
      <c r="O10" s="26"/>
      <c r="P10" s="24"/>
    </row>
    <row r="11" spans="1:16" s="38" customFormat="1" ht="17.25" x14ac:dyDescent="0.35">
      <c r="A11" s="24"/>
      <c r="B11" s="26"/>
      <c r="C11" s="63" t="s">
        <v>28</v>
      </c>
      <c r="D11" s="39"/>
      <c r="E11" s="39"/>
      <c r="F11" s="39"/>
      <c r="G11" s="39"/>
      <c r="H11" s="39"/>
      <c r="I11" s="39"/>
      <c r="J11" s="39"/>
      <c r="K11" s="39"/>
      <c r="L11" s="39"/>
      <c r="M11" s="26"/>
      <c r="N11" s="26"/>
      <c r="O11" s="26"/>
      <c r="P11" s="24"/>
    </row>
    <row r="12" spans="1:16" s="38" customFormat="1" x14ac:dyDescent="0.3">
      <c r="A12" s="24"/>
      <c r="B12" s="26"/>
      <c r="C12" s="32"/>
      <c r="D12" s="39"/>
      <c r="E12" s="39"/>
      <c r="F12" s="39"/>
      <c r="G12" s="39"/>
      <c r="H12" s="39"/>
      <c r="I12" s="39"/>
      <c r="J12" s="39"/>
      <c r="K12" s="39"/>
      <c r="L12" s="39"/>
      <c r="M12" s="26"/>
      <c r="N12" s="26"/>
      <c r="O12" s="26"/>
      <c r="P12" s="24"/>
    </row>
    <row r="13" spans="1:16" s="38" customFormat="1" ht="46.15" customHeight="1" x14ac:dyDescent="0.3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26"/>
      <c r="O13" s="26"/>
      <c r="P13" s="24"/>
    </row>
    <row r="14" spans="1:16" s="35" customFormat="1" x14ac:dyDescent="0.3">
      <c r="A14" s="24"/>
      <c r="B14" s="26"/>
      <c r="C14" s="32"/>
      <c r="D14" s="65" t="s">
        <v>14</v>
      </c>
      <c r="E14" s="68"/>
      <c r="F14" s="69"/>
      <c r="G14" s="70"/>
      <c r="H14" s="39"/>
      <c r="I14" s="39"/>
      <c r="J14" s="39"/>
      <c r="K14" s="39"/>
      <c r="L14" s="39"/>
      <c r="M14" s="26"/>
      <c r="N14" s="26"/>
      <c r="O14" s="26"/>
      <c r="P14" s="24"/>
    </row>
    <row r="15" spans="1:16" s="35" customFormat="1" ht="24.4" customHeight="1" x14ac:dyDescent="0.3">
      <c r="A15" s="24"/>
      <c r="B15" s="26"/>
      <c r="C15" s="32"/>
      <c r="D15" s="25"/>
      <c r="E15" s="71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4"/>
    </row>
    <row r="16" spans="1:16" s="35" customFormat="1" ht="19.5" x14ac:dyDescent="0.4">
      <c r="A16" s="24"/>
      <c r="B16" s="26"/>
      <c r="C16" s="32"/>
      <c r="D16" s="28"/>
      <c r="E16" s="72" t="s">
        <v>12</v>
      </c>
      <c r="F16" s="72" t="s">
        <v>13</v>
      </c>
      <c r="G16" s="28"/>
      <c r="H16" s="28"/>
      <c r="I16" s="28"/>
      <c r="J16" s="26"/>
      <c r="K16" s="26"/>
      <c r="L16" s="26"/>
      <c r="M16" s="26"/>
      <c r="N16" s="26"/>
      <c r="O16" s="26"/>
      <c r="P16" s="24"/>
    </row>
    <row r="17" spans="1:16" s="38" customFormat="1" x14ac:dyDescent="0.3">
      <c r="A17" s="24"/>
      <c r="B17" s="26"/>
      <c r="C17" s="32"/>
      <c r="D17" s="28">
        <v>1</v>
      </c>
      <c r="E17" s="73"/>
      <c r="F17" s="73"/>
      <c r="G17" s="28"/>
      <c r="H17" s="28"/>
      <c r="I17" s="28"/>
      <c r="J17" s="26"/>
      <c r="K17" s="26"/>
      <c r="L17" s="26"/>
      <c r="M17" s="26"/>
      <c r="N17" s="26"/>
      <c r="O17" s="26"/>
      <c r="P17" s="24"/>
    </row>
    <row r="18" spans="1:16" s="38" customFormat="1" x14ac:dyDescent="0.3">
      <c r="A18" s="24"/>
      <c r="B18" s="26"/>
      <c r="C18" s="32"/>
      <c r="D18" s="28">
        <v>2</v>
      </c>
      <c r="E18" s="73"/>
      <c r="F18" s="73"/>
      <c r="G18" s="28"/>
      <c r="H18" s="28"/>
      <c r="I18" s="28"/>
      <c r="J18" s="26"/>
      <c r="K18" s="26"/>
      <c r="L18" s="26"/>
      <c r="M18" s="26"/>
      <c r="N18" s="26"/>
      <c r="O18" s="26"/>
      <c r="P18" s="24"/>
    </row>
    <row r="19" spans="1:16" s="38" customFormat="1" x14ac:dyDescent="0.3">
      <c r="A19" s="24"/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  <c r="P19" s="24"/>
    </row>
    <row r="20" spans="1:16" s="38" customFormat="1" x14ac:dyDescent="0.3">
      <c r="A20" s="24"/>
      <c r="B20" s="26"/>
      <c r="C20" s="32"/>
      <c r="D20" s="26"/>
      <c r="E20" s="71" t="s">
        <v>16</v>
      </c>
      <c r="F20" s="26"/>
      <c r="G20" s="26"/>
      <c r="H20" s="26"/>
      <c r="I20" s="26"/>
      <c r="J20" s="26"/>
      <c r="K20" s="71" t="s">
        <v>1</v>
      </c>
      <c r="L20" s="74"/>
      <c r="M20" s="26"/>
      <c r="N20" s="26"/>
      <c r="O20" s="26"/>
      <c r="P20" s="24"/>
    </row>
    <row r="21" spans="1:16" s="38" customFormat="1" ht="45" x14ac:dyDescent="0.3">
      <c r="A21" s="24"/>
      <c r="B21" s="26"/>
      <c r="C21" s="32"/>
      <c r="D21" s="29" t="s">
        <v>0</v>
      </c>
      <c r="E21" s="75" t="s">
        <v>12</v>
      </c>
      <c r="F21" s="75" t="s">
        <v>13</v>
      </c>
      <c r="G21" s="30" t="s">
        <v>17</v>
      </c>
      <c r="H21" s="30" t="s">
        <v>18</v>
      </c>
      <c r="I21" s="26"/>
      <c r="J21" s="76"/>
      <c r="K21" s="30" t="s">
        <v>29</v>
      </c>
      <c r="L21" s="30" t="s">
        <v>30</v>
      </c>
      <c r="M21" s="30" t="s">
        <v>2</v>
      </c>
      <c r="N21" s="30" t="s">
        <v>31</v>
      </c>
      <c r="O21" s="26"/>
      <c r="P21" s="24"/>
    </row>
    <row r="22" spans="1:16" s="38" customFormat="1" x14ac:dyDescent="0.3">
      <c r="A22" s="24"/>
      <c r="B22" s="26"/>
      <c r="C22" s="32"/>
      <c r="D22" s="77"/>
      <c r="E22" s="73"/>
      <c r="F22" s="73"/>
      <c r="G22" s="78">
        <v>0.1</v>
      </c>
      <c r="H22" s="77">
        <v>1</v>
      </c>
      <c r="I22" s="26"/>
      <c r="J22" s="26"/>
      <c r="K22" s="50" t="s">
        <v>20</v>
      </c>
      <c r="L22" s="79"/>
      <c r="M22" s="80"/>
      <c r="N22" s="79" t="s">
        <v>20</v>
      </c>
      <c r="O22" s="26"/>
      <c r="P22" s="24"/>
    </row>
    <row r="23" spans="1:16" s="38" customFormat="1" x14ac:dyDescent="0.3">
      <c r="A23" s="24"/>
      <c r="B23" s="26"/>
      <c r="C23" s="32"/>
      <c r="D23" s="77"/>
      <c r="E23" s="73"/>
      <c r="F23" s="73"/>
      <c r="G23" s="78">
        <v>0.1</v>
      </c>
      <c r="H23" s="77">
        <v>1</v>
      </c>
      <c r="I23" s="26"/>
      <c r="J23" s="26"/>
      <c r="K23" s="50" t="s">
        <v>20</v>
      </c>
      <c r="L23" s="79"/>
      <c r="M23" s="80"/>
      <c r="N23" s="79" t="s">
        <v>20</v>
      </c>
      <c r="O23" s="26"/>
      <c r="P23" s="24"/>
    </row>
    <row r="24" spans="1:16" s="38" customFormat="1" x14ac:dyDescent="0.3">
      <c r="A24" s="24"/>
      <c r="B24" s="26"/>
      <c r="C24" s="32"/>
      <c r="D24" s="77"/>
      <c r="E24" s="73"/>
      <c r="F24" s="73"/>
      <c r="G24" s="78">
        <v>0.1</v>
      </c>
      <c r="H24" s="77">
        <v>1</v>
      </c>
      <c r="I24" s="26"/>
      <c r="J24" s="26"/>
      <c r="K24" s="50" t="s">
        <v>20</v>
      </c>
      <c r="L24" s="79"/>
      <c r="M24" s="80"/>
      <c r="N24" s="79" t="s">
        <v>20</v>
      </c>
      <c r="O24" s="26"/>
      <c r="P24" s="24"/>
    </row>
    <row r="25" spans="1:16" s="38" customFormat="1" x14ac:dyDescent="0.3">
      <c r="A25" s="24"/>
      <c r="B25" s="26"/>
      <c r="C25" s="32"/>
      <c r="D25" s="40"/>
      <c r="E25" s="40"/>
      <c r="F25" s="40"/>
      <c r="G25" s="40"/>
      <c r="H25" s="40"/>
      <c r="I25" s="40"/>
      <c r="J25" s="40"/>
      <c r="K25" s="40"/>
      <c r="L25" s="40"/>
      <c r="M25" s="26"/>
      <c r="N25" s="26"/>
      <c r="O25" s="26"/>
      <c r="P25" s="24"/>
    </row>
    <row r="26" spans="1:16" s="38" customFormat="1" x14ac:dyDescent="0.3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26"/>
      <c r="N26" s="26"/>
      <c r="O26" s="26"/>
      <c r="P26" s="24"/>
    </row>
    <row r="27" spans="1:16" s="38" customFormat="1" x14ac:dyDescent="0.3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26"/>
      <c r="N27" s="26"/>
      <c r="O27" s="26"/>
      <c r="P27" s="24"/>
    </row>
    <row r="28" spans="1:16" s="38" customFormat="1" x14ac:dyDescent="0.3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26"/>
      <c r="N28" s="26"/>
      <c r="O28" s="26"/>
      <c r="P28" s="24"/>
    </row>
    <row r="29" spans="1:16" s="38" customFormat="1" x14ac:dyDescent="0.3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26"/>
      <c r="N29" s="26"/>
      <c r="O29" s="26"/>
      <c r="P29" s="24"/>
    </row>
    <row r="30" spans="1:16" s="38" customFormat="1" x14ac:dyDescent="0.3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26"/>
      <c r="N30" s="26"/>
      <c r="O30" s="26"/>
      <c r="P30" s="24"/>
    </row>
    <row r="31" spans="1:16" s="38" customFormat="1" x14ac:dyDescent="0.3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26"/>
      <c r="N31" s="26"/>
      <c r="O31" s="26"/>
      <c r="P31" s="24"/>
    </row>
    <row r="32" spans="1:16" s="38" customFormat="1" x14ac:dyDescent="0.3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26"/>
      <c r="N32" s="26"/>
      <c r="O32" s="26"/>
      <c r="P32" s="24"/>
    </row>
    <row r="33" spans="1:16" s="38" customFormat="1" x14ac:dyDescent="0.3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26"/>
      <c r="N33" s="26"/>
      <c r="O33" s="26"/>
      <c r="P33" s="24"/>
    </row>
    <row r="34" spans="1:16" s="38" customFormat="1" x14ac:dyDescent="0.3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26"/>
      <c r="N34" s="26"/>
      <c r="O34" s="26"/>
      <c r="P34" s="24"/>
    </row>
    <row r="35" spans="1:16" s="38" customFormat="1" x14ac:dyDescent="0.3">
      <c r="A35" s="24"/>
      <c r="B35" s="26"/>
      <c r="C35" s="32"/>
      <c r="D35" s="40"/>
      <c r="E35" s="40"/>
      <c r="F35" s="40"/>
      <c r="G35" s="40"/>
      <c r="H35" s="40" t="s">
        <v>23</v>
      </c>
      <c r="I35" s="40"/>
      <c r="J35" s="40"/>
      <c r="K35" s="40"/>
      <c r="L35" s="40"/>
      <c r="M35" s="26"/>
      <c r="N35" s="26"/>
      <c r="O35" s="26"/>
      <c r="P35" s="24"/>
    </row>
    <row r="36" spans="1:16" s="38" customFormat="1" x14ac:dyDescent="0.3">
      <c r="A36" s="24"/>
      <c r="B36" s="26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26"/>
      <c r="N36" s="26"/>
      <c r="O36" s="26"/>
      <c r="P36" s="24"/>
    </row>
    <row r="37" spans="1:16" s="38" customFormat="1" ht="16.899999999999999" customHeight="1" x14ac:dyDescent="0.4">
      <c r="A37" s="24"/>
      <c r="B37" s="26"/>
      <c r="C37" s="81" t="s">
        <v>6</v>
      </c>
      <c r="D37" s="57"/>
      <c r="E37" s="57"/>
      <c r="F37" s="57"/>
      <c r="G37" s="57"/>
      <c r="H37" s="57"/>
      <c r="I37" s="57"/>
      <c r="J37" s="57"/>
      <c r="K37" s="57"/>
      <c r="L37" s="57"/>
      <c r="M37" s="58"/>
      <c r="N37" s="26"/>
      <c r="O37" s="26"/>
      <c r="P37" s="24"/>
    </row>
    <row r="38" spans="1:16" s="42" customFormat="1" ht="25.15" customHeight="1" x14ac:dyDescent="0.35">
      <c r="A38" s="41"/>
      <c r="B38" s="44"/>
      <c r="C38" s="82" t="s">
        <v>7</v>
      </c>
      <c r="D38" s="60"/>
      <c r="E38" s="60"/>
      <c r="F38" s="60"/>
      <c r="G38" s="60"/>
      <c r="I38" s="60"/>
      <c r="J38" s="60"/>
      <c r="K38" s="60"/>
      <c r="L38" s="60"/>
      <c r="M38" s="59"/>
      <c r="N38" s="44"/>
      <c r="O38" s="44"/>
      <c r="P38" s="41"/>
    </row>
    <row r="39" spans="1:16" s="43" customFormat="1" ht="24.6" customHeight="1" x14ac:dyDescent="0.35">
      <c r="A39" s="41"/>
      <c r="B39" s="44"/>
      <c r="C39" s="95" t="s">
        <v>8</v>
      </c>
      <c r="D39" s="96"/>
      <c r="E39" s="97"/>
      <c r="F39" s="97"/>
      <c r="G39" s="84"/>
      <c r="H39" s="60"/>
      <c r="I39" s="84"/>
      <c r="J39" s="84"/>
      <c r="K39" s="84"/>
      <c r="L39" s="84"/>
      <c r="M39" s="60"/>
      <c r="N39" s="45"/>
      <c r="O39" s="45"/>
      <c r="P39" s="41"/>
    </row>
    <row r="40" spans="1:16" s="43" customFormat="1" ht="36" customHeight="1" x14ac:dyDescent="0.3">
      <c r="A40" s="41"/>
      <c r="B40" s="44"/>
      <c r="C40" s="96"/>
      <c r="D40" s="96"/>
      <c r="E40" s="97"/>
      <c r="F40" s="97"/>
      <c r="G40" s="84"/>
      <c r="H40" s="85" t="s">
        <v>9</v>
      </c>
      <c r="I40" s="84"/>
      <c r="J40" s="84"/>
      <c r="K40" s="84"/>
      <c r="L40" s="84"/>
      <c r="M40" s="85"/>
      <c r="N40" s="45"/>
      <c r="O40" s="45"/>
      <c r="P40" s="41"/>
    </row>
    <row r="41" spans="1:16" s="43" customFormat="1" ht="31.15" customHeight="1" x14ac:dyDescent="0.35">
      <c r="A41" s="41"/>
      <c r="B41" s="44"/>
      <c r="C41" s="61" t="s">
        <v>3</v>
      </c>
      <c r="D41" s="61"/>
      <c r="E41" s="61"/>
      <c r="F41" s="61"/>
      <c r="G41" s="61"/>
      <c r="H41" s="86"/>
      <c r="I41" s="61"/>
      <c r="J41" s="61"/>
      <c r="K41" s="61"/>
      <c r="L41" s="61"/>
      <c r="M41" s="86"/>
      <c r="N41" s="45"/>
      <c r="O41" s="45"/>
      <c r="P41" s="41"/>
    </row>
    <row r="42" spans="1:16" s="43" customFormat="1" ht="16.899999999999999" customHeight="1" x14ac:dyDescent="0.35">
      <c r="A42" s="41"/>
      <c r="B42" s="44"/>
      <c r="C42" s="62" t="s">
        <v>10</v>
      </c>
      <c r="D42" s="61"/>
      <c r="E42" s="61"/>
      <c r="F42" s="61"/>
      <c r="G42" s="61"/>
      <c r="H42" s="85" t="s">
        <v>32</v>
      </c>
      <c r="I42" s="61"/>
      <c r="J42" s="61"/>
      <c r="K42" s="61"/>
      <c r="L42" s="61"/>
      <c r="M42" s="85"/>
      <c r="N42" s="45"/>
      <c r="O42" s="45"/>
      <c r="P42" s="41"/>
    </row>
    <row r="43" spans="1:16" s="43" customFormat="1" ht="16.899999999999999" customHeight="1" x14ac:dyDescent="0.35">
      <c r="A43" s="41"/>
      <c r="B43" s="44"/>
      <c r="C43" s="87" t="s">
        <v>11</v>
      </c>
      <c r="D43" s="61"/>
      <c r="E43" s="61"/>
      <c r="F43" s="61"/>
      <c r="G43" s="61"/>
      <c r="H43" s="85" t="s">
        <v>33</v>
      </c>
      <c r="I43" s="61"/>
      <c r="J43" s="61"/>
      <c r="K43" s="61"/>
      <c r="L43" s="61"/>
      <c r="M43" s="85"/>
      <c r="N43" s="45"/>
      <c r="O43" s="45"/>
      <c r="P43" s="41"/>
    </row>
    <row r="44" spans="1:16" ht="16.899999999999999" customHeight="1" x14ac:dyDescent="0.35">
      <c r="A44" s="41"/>
      <c r="B44" s="44"/>
      <c r="C44" s="87" t="s">
        <v>4</v>
      </c>
      <c r="D44" s="63"/>
      <c r="E44" s="63"/>
      <c r="F44" s="63"/>
      <c r="G44" s="63"/>
      <c r="H44" s="85" t="s">
        <v>5</v>
      </c>
      <c r="I44" s="63"/>
      <c r="J44" s="63"/>
      <c r="K44" s="63"/>
      <c r="L44" s="63"/>
      <c r="M44" s="85"/>
      <c r="N44"/>
      <c r="O44" s="45"/>
      <c r="P44" s="41"/>
    </row>
    <row r="45" spans="1:16" ht="16.899999999999999" customHeight="1" x14ac:dyDescent="0.35">
      <c r="A45" s="41"/>
      <c r="B45" s="44"/>
      <c r="C45" s="87"/>
      <c r="D45" s="63"/>
      <c r="E45" s="63"/>
      <c r="F45" s="63"/>
      <c r="G45" s="63"/>
      <c r="I45" s="63"/>
      <c r="J45" s="63"/>
      <c r="K45" s="63"/>
      <c r="L45" s="63"/>
      <c r="M45" s="60"/>
      <c r="N45" s="87" t="s">
        <v>34</v>
      </c>
      <c r="O45" s="45"/>
      <c r="P45" s="41"/>
    </row>
    <row r="46" spans="1:16" ht="16.899999999999999" customHeight="1" x14ac:dyDescent="0.35">
      <c r="A46" s="41"/>
      <c r="B46" s="44"/>
      <c r="C46" s="87"/>
      <c r="D46" s="63"/>
      <c r="E46" s="63"/>
      <c r="F46" s="63"/>
      <c r="G46" s="63"/>
      <c r="H46" s="63"/>
      <c r="I46" s="63"/>
      <c r="J46" s="63"/>
      <c r="K46" s="63"/>
      <c r="L46" s="63"/>
      <c r="M46" s="88"/>
      <c r="N46" s="45"/>
      <c r="O46" s="45"/>
      <c r="P46" s="41"/>
    </row>
    <row r="47" spans="1:16" s="42" customFormat="1" ht="9.4" customHeight="1" x14ac:dyDescent="0.35">
      <c r="A47" s="41"/>
      <c r="B47" s="4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3"/>
      <c r="N47" s="44"/>
      <c r="O47" s="44"/>
      <c r="P47" s="41"/>
    </row>
    <row r="48" spans="1:16" s="42" customFormat="1" ht="400.15" customHeight="1" x14ac:dyDescent="0.3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M1:M2 A1:B1048576 D1:L7 C1:C37 C48:L65536 C41 M41 M47:M65536 H25:H37 C43:C46 E9:G13 H41 D9:D14 H9:L14 M9:M19 P1:IV1048576 N1:O19 D41:G46 I41:L46 H46 D25:G38 I25:M38 O25:O65536 N25:N43 N45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Normal="100" workbookViewId="0">
      <selection activeCell="S6" sqref="S6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5.7109375" style="2" customWidth="1"/>
    <col min="5" max="8" width="11.7109375" style="2" customWidth="1"/>
    <col min="9" max="9" width="1.7109375" style="2" customWidth="1"/>
    <col min="10" max="10" width="10.42578125" style="2" hidden="1" customWidth="1"/>
    <col min="11" max="11" width="11.7109375" style="2" customWidth="1"/>
    <col min="12" max="12" width="10.42578125" style="2" hidden="1" customWidth="1"/>
    <col min="13" max="13" width="11.7109375" style="2" customWidth="1"/>
    <col min="14" max="14" width="1.7109375" style="2" customWidth="1"/>
    <col min="15" max="15" width="11.7109375" style="2" customWidth="1"/>
    <col min="16" max="16" width="9.85546875" style="2" hidden="1" customWidth="1"/>
    <col min="17" max="17" width="11.7109375" style="2" customWidth="1"/>
    <col min="18" max="18" width="1.7109375" style="2" customWidth="1"/>
    <col min="19" max="19" width="200.7109375" style="2" customWidth="1"/>
    <col min="20" max="16384" width="12.28515625" style="2"/>
  </cols>
  <sheetData>
    <row r="1" spans="1:19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98"/>
      <c r="F4" s="99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4" customHeight="1" x14ac:dyDescent="0.3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5" t="s">
        <v>12</v>
      </c>
      <c r="F7" s="55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89">
        <f>IF(COUNT(E8:E9)=0,0,(IF(A1_blank_1=0,0.0000001,A1_blank_1)+IF(A1_blank_2=0,0.0000001,A1_blank_2))/COUNT(E8:E9))</f>
        <v>0</v>
      </c>
      <c r="F10" s="8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7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54" t="s">
        <v>12</v>
      </c>
      <c r="F13" s="54" t="s">
        <v>13</v>
      </c>
      <c r="G13" s="20" t="s">
        <v>17</v>
      </c>
      <c r="H13" s="20" t="s">
        <v>18</v>
      </c>
      <c r="I13" s="56"/>
      <c r="J13" s="90" t="s">
        <v>24</v>
      </c>
      <c r="K13" s="30" t="s">
        <v>29</v>
      </c>
      <c r="L13" s="90" t="s">
        <v>25</v>
      </c>
      <c r="M13" s="30" t="s">
        <v>30</v>
      </c>
      <c r="N13" s="56"/>
      <c r="O13" s="20" t="s">
        <v>2</v>
      </c>
      <c r="P13" s="90" t="s">
        <v>26</v>
      </c>
      <c r="Q13" s="30" t="s">
        <v>31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2">
        <v>0.1</v>
      </c>
      <c r="H14" s="22">
        <v>1</v>
      </c>
      <c r="I14" s="7"/>
      <c r="J14" s="91">
        <f>(A2_sample-A1_sample)-(A2_blank_ave-A1_blank_ave)</f>
        <v>0</v>
      </c>
      <c r="K14" s="19" t="str">
        <f>IF(OR(ISBLANK(A1_sample),ISBLANK(A2_sample),A1_blank_ave=0,A2_blank_ave=0),"",Change_absorbance)</f>
        <v/>
      </c>
      <c r="L14" s="91">
        <f t="shared" ref="L14:L33" si="0">0.06655*J14*Dilution/Sample_volume</f>
        <v>0</v>
      </c>
      <c r="M14" s="53" t="str">
        <f>IF(OR(ISBLANK(A1_sample),ISBLANK(A2_sample),A1_blank_ave=0,A2_blank_ave=0),"",Concentration_gL)</f>
        <v/>
      </c>
      <c r="N14" s="7"/>
      <c r="O14" s="51"/>
      <c r="P14" s="91" t="e">
        <f>Concentration_gL*100/Sample_con_gL</f>
        <v>#DIV/0!</v>
      </c>
      <c r="Q14" s="53" t="str">
        <f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2">
        <v>0.1</v>
      </c>
      <c r="H15" s="22">
        <v>1</v>
      </c>
      <c r="I15" s="7"/>
      <c r="J15" s="91">
        <f t="shared" ref="J15:J33" si="1">(A2_sample-A1_sample)-(A2_blank_ave-A1_blank_ave)</f>
        <v>0</v>
      </c>
      <c r="K15" s="19" t="str">
        <f t="shared" ref="K15:K33" si="2">IF(OR(ISBLANK(A1_sample),ISBLANK(A2_sample),A1_blank_ave=0,A2_blank_ave=0),"",Change_absorbance)</f>
        <v/>
      </c>
      <c r="L15" s="91">
        <f t="shared" si="0"/>
        <v>0</v>
      </c>
      <c r="M15" s="53" t="str">
        <f t="shared" ref="M15:M33" si="3">IF(OR(ISBLANK(A1_sample),ISBLANK(A2_sample),A1_blank_ave=0,A2_blank_ave=0),"",Concentration_gL)</f>
        <v/>
      </c>
      <c r="N15" s="7"/>
      <c r="O15" s="51"/>
      <c r="P15" s="91" t="e">
        <f t="shared" ref="P15:P33" si="4">Concentration_gL*100/Sample_con_gL</f>
        <v>#DIV/0!</v>
      </c>
      <c r="Q15" s="53" t="str">
        <f t="shared" ref="Q15:Q33" si="5">IF(ISERROR(Concentration_gg),"",Concentration_gg)</f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2">
        <v>0.1</v>
      </c>
      <c r="H16" s="22">
        <v>1</v>
      </c>
      <c r="I16" s="7"/>
      <c r="J16" s="91">
        <f t="shared" si="1"/>
        <v>0</v>
      </c>
      <c r="K16" s="19" t="str">
        <f t="shared" si="2"/>
        <v/>
      </c>
      <c r="L16" s="91">
        <f t="shared" si="0"/>
        <v>0</v>
      </c>
      <c r="M16" s="53" t="str">
        <f t="shared" si="3"/>
        <v/>
      </c>
      <c r="N16" s="7"/>
      <c r="O16" s="51"/>
      <c r="P16" s="91" t="e">
        <f t="shared" si="4"/>
        <v>#DIV/0!</v>
      </c>
      <c r="Q16" s="53" t="str">
        <f t="shared" si="5"/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2">
        <v>0.1</v>
      </c>
      <c r="H17" s="22">
        <v>1</v>
      </c>
      <c r="I17" s="7"/>
      <c r="J17" s="91">
        <f t="shared" si="1"/>
        <v>0</v>
      </c>
      <c r="K17" s="19" t="str">
        <f t="shared" si="2"/>
        <v/>
      </c>
      <c r="L17" s="91">
        <f t="shared" si="0"/>
        <v>0</v>
      </c>
      <c r="M17" s="53" t="str">
        <f t="shared" si="3"/>
        <v/>
      </c>
      <c r="N17" s="7"/>
      <c r="O17" s="51"/>
      <c r="P17" s="91" t="e">
        <f t="shared" si="4"/>
        <v>#DIV/0!</v>
      </c>
      <c r="Q17" s="53" t="str">
        <f t="shared" si="5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2">
        <v>0.1</v>
      </c>
      <c r="H18" s="22">
        <v>1</v>
      </c>
      <c r="I18" s="7"/>
      <c r="J18" s="91">
        <f t="shared" si="1"/>
        <v>0</v>
      </c>
      <c r="K18" s="19" t="str">
        <f t="shared" si="2"/>
        <v/>
      </c>
      <c r="L18" s="91">
        <f t="shared" si="0"/>
        <v>0</v>
      </c>
      <c r="M18" s="53" t="str">
        <f t="shared" si="3"/>
        <v/>
      </c>
      <c r="N18" s="7"/>
      <c r="O18" s="51"/>
      <c r="P18" s="91" t="e">
        <f t="shared" si="4"/>
        <v>#DIV/0!</v>
      </c>
      <c r="Q18" s="53" t="str">
        <f t="shared" si="5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2">
        <v>0.1</v>
      </c>
      <c r="H19" s="22">
        <v>1</v>
      </c>
      <c r="I19" s="7"/>
      <c r="J19" s="91">
        <f t="shared" si="1"/>
        <v>0</v>
      </c>
      <c r="K19" s="19" t="str">
        <f t="shared" si="2"/>
        <v/>
      </c>
      <c r="L19" s="91">
        <f t="shared" si="0"/>
        <v>0</v>
      </c>
      <c r="M19" s="53" t="str">
        <f t="shared" si="3"/>
        <v/>
      </c>
      <c r="N19" s="7"/>
      <c r="O19" s="51"/>
      <c r="P19" s="91" t="e">
        <f t="shared" si="4"/>
        <v>#DIV/0!</v>
      </c>
      <c r="Q19" s="53" t="str">
        <f t="shared" si="5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2">
        <v>0.1</v>
      </c>
      <c r="H20" s="22">
        <v>1</v>
      </c>
      <c r="I20" s="7"/>
      <c r="J20" s="91">
        <f t="shared" si="1"/>
        <v>0</v>
      </c>
      <c r="K20" s="19" t="str">
        <f t="shared" si="2"/>
        <v/>
      </c>
      <c r="L20" s="91">
        <f t="shared" si="0"/>
        <v>0</v>
      </c>
      <c r="M20" s="53" t="str">
        <f t="shared" si="3"/>
        <v/>
      </c>
      <c r="N20" s="7"/>
      <c r="O20" s="51"/>
      <c r="P20" s="91" t="e">
        <f t="shared" si="4"/>
        <v>#DIV/0!</v>
      </c>
      <c r="Q20" s="53" t="str">
        <f t="shared" si="5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2">
        <v>0.1</v>
      </c>
      <c r="H21" s="22">
        <v>1</v>
      </c>
      <c r="I21" s="7"/>
      <c r="J21" s="91">
        <f t="shared" si="1"/>
        <v>0</v>
      </c>
      <c r="K21" s="19" t="str">
        <f t="shared" si="2"/>
        <v/>
      </c>
      <c r="L21" s="91">
        <f t="shared" si="0"/>
        <v>0</v>
      </c>
      <c r="M21" s="53" t="str">
        <f t="shared" si="3"/>
        <v/>
      </c>
      <c r="N21" s="7"/>
      <c r="O21" s="51"/>
      <c r="P21" s="91" t="e">
        <f t="shared" si="4"/>
        <v>#DIV/0!</v>
      </c>
      <c r="Q21" s="53" t="str">
        <f t="shared" si="5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2">
        <v>0.1</v>
      </c>
      <c r="H22" s="22">
        <v>1</v>
      </c>
      <c r="I22" s="7"/>
      <c r="J22" s="91">
        <f t="shared" si="1"/>
        <v>0</v>
      </c>
      <c r="K22" s="19" t="str">
        <f t="shared" si="2"/>
        <v/>
      </c>
      <c r="L22" s="91">
        <f t="shared" si="0"/>
        <v>0</v>
      </c>
      <c r="M22" s="53" t="str">
        <f t="shared" si="3"/>
        <v/>
      </c>
      <c r="N22" s="7"/>
      <c r="O22" s="51"/>
      <c r="P22" s="91" t="e">
        <f t="shared" si="4"/>
        <v>#DIV/0!</v>
      </c>
      <c r="Q22" s="53" t="str">
        <f t="shared" si="5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2">
        <v>0.1</v>
      </c>
      <c r="H23" s="22">
        <v>1</v>
      </c>
      <c r="I23" s="7"/>
      <c r="J23" s="91">
        <f t="shared" si="1"/>
        <v>0</v>
      </c>
      <c r="K23" s="19" t="str">
        <f t="shared" si="2"/>
        <v/>
      </c>
      <c r="L23" s="91">
        <f t="shared" si="0"/>
        <v>0</v>
      </c>
      <c r="M23" s="53" t="str">
        <f t="shared" si="3"/>
        <v/>
      </c>
      <c r="N23" s="7"/>
      <c r="O23" s="51"/>
      <c r="P23" s="91" t="e">
        <f t="shared" si="4"/>
        <v>#DIV/0!</v>
      </c>
      <c r="Q23" s="53" t="str">
        <f t="shared" si="5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2">
        <v>0.1</v>
      </c>
      <c r="H24" s="22">
        <v>1</v>
      </c>
      <c r="I24" s="7"/>
      <c r="J24" s="91">
        <f t="shared" si="1"/>
        <v>0</v>
      </c>
      <c r="K24" s="19" t="str">
        <f t="shared" si="2"/>
        <v/>
      </c>
      <c r="L24" s="91">
        <f t="shared" si="0"/>
        <v>0</v>
      </c>
      <c r="M24" s="53" t="str">
        <f t="shared" si="3"/>
        <v/>
      </c>
      <c r="N24" s="7"/>
      <c r="O24" s="51"/>
      <c r="P24" s="91" t="e">
        <f t="shared" si="4"/>
        <v>#DIV/0!</v>
      </c>
      <c r="Q24" s="53" t="str">
        <f t="shared" si="5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2">
        <v>0.1</v>
      </c>
      <c r="H25" s="22">
        <v>1</v>
      </c>
      <c r="I25" s="7"/>
      <c r="J25" s="91">
        <f t="shared" si="1"/>
        <v>0</v>
      </c>
      <c r="K25" s="19" t="str">
        <f t="shared" si="2"/>
        <v/>
      </c>
      <c r="L25" s="91">
        <f t="shared" si="0"/>
        <v>0</v>
      </c>
      <c r="M25" s="53" t="str">
        <f t="shared" si="3"/>
        <v/>
      </c>
      <c r="N25" s="7"/>
      <c r="O25" s="51"/>
      <c r="P25" s="91" t="e">
        <f t="shared" si="4"/>
        <v>#DIV/0!</v>
      </c>
      <c r="Q25" s="53" t="str">
        <f t="shared" si="5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2">
        <v>0.1</v>
      </c>
      <c r="H26" s="22">
        <v>1</v>
      </c>
      <c r="I26" s="7"/>
      <c r="J26" s="91">
        <f t="shared" si="1"/>
        <v>0</v>
      </c>
      <c r="K26" s="19" t="str">
        <f t="shared" si="2"/>
        <v/>
      </c>
      <c r="L26" s="91">
        <f t="shared" si="0"/>
        <v>0</v>
      </c>
      <c r="M26" s="53" t="str">
        <f t="shared" si="3"/>
        <v/>
      </c>
      <c r="N26" s="7"/>
      <c r="O26" s="51"/>
      <c r="P26" s="91" t="e">
        <f t="shared" si="4"/>
        <v>#DIV/0!</v>
      </c>
      <c r="Q26" s="53" t="str">
        <f t="shared" si="5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2">
        <v>0.1</v>
      </c>
      <c r="H27" s="22">
        <v>1</v>
      </c>
      <c r="I27" s="7"/>
      <c r="J27" s="91">
        <f t="shared" si="1"/>
        <v>0</v>
      </c>
      <c r="K27" s="19" t="str">
        <f t="shared" si="2"/>
        <v/>
      </c>
      <c r="L27" s="91">
        <f t="shared" si="0"/>
        <v>0</v>
      </c>
      <c r="M27" s="53" t="str">
        <f t="shared" si="3"/>
        <v/>
      </c>
      <c r="N27" s="7"/>
      <c r="O27" s="51"/>
      <c r="P27" s="91" t="e">
        <f t="shared" si="4"/>
        <v>#DIV/0!</v>
      </c>
      <c r="Q27" s="53" t="str">
        <f t="shared" si="5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2">
        <v>0.1</v>
      </c>
      <c r="H28" s="22">
        <v>1</v>
      </c>
      <c r="I28" s="7"/>
      <c r="J28" s="91">
        <f t="shared" si="1"/>
        <v>0</v>
      </c>
      <c r="K28" s="19" t="str">
        <f t="shared" si="2"/>
        <v/>
      </c>
      <c r="L28" s="91">
        <f t="shared" si="0"/>
        <v>0</v>
      </c>
      <c r="M28" s="53" t="str">
        <f t="shared" si="3"/>
        <v/>
      </c>
      <c r="N28" s="7"/>
      <c r="O28" s="51"/>
      <c r="P28" s="91" t="e">
        <f t="shared" si="4"/>
        <v>#DIV/0!</v>
      </c>
      <c r="Q28" s="53" t="str">
        <f t="shared" si="5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2">
        <v>0.1</v>
      </c>
      <c r="H29" s="22">
        <v>1</v>
      </c>
      <c r="I29" s="7"/>
      <c r="J29" s="91">
        <f t="shared" si="1"/>
        <v>0</v>
      </c>
      <c r="K29" s="19" t="str">
        <f t="shared" si="2"/>
        <v/>
      </c>
      <c r="L29" s="91">
        <f t="shared" si="0"/>
        <v>0</v>
      </c>
      <c r="M29" s="53" t="str">
        <f t="shared" si="3"/>
        <v/>
      </c>
      <c r="N29" s="7"/>
      <c r="O29" s="51"/>
      <c r="P29" s="91" t="e">
        <f t="shared" si="4"/>
        <v>#DIV/0!</v>
      </c>
      <c r="Q29" s="53" t="str">
        <f t="shared" si="5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2">
        <v>0.1</v>
      </c>
      <c r="H30" s="22">
        <v>1</v>
      </c>
      <c r="I30" s="7"/>
      <c r="J30" s="91">
        <f t="shared" si="1"/>
        <v>0</v>
      </c>
      <c r="K30" s="19" t="str">
        <f t="shared" si="2"/>
        <v/>
      </c>
      <c r="L30" s="91">
        <f t="shared" si="0"/>
        <v>0</v>
      </c>
      <c r="M30" s="53" t="str">
        <f t="shared" si="3"/>
        <v/>
      </c>
      <c r="N30" s="7"/>
      <c r="O30" s="51"/>
      <c r="P30" s="91" t="e">
        <f t="shared" si="4"/>
        <v>#DIV/0!</v>
      </c>
      <c r="Q30" s="53" t="str">
        <f t="shared" si="5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2">
        <v>0.1</v>
      </c>
      <c r="H31" s="22">
        <v>1</v>
      </c>
      <c r="I31" s="7"/>
      <c r="J31" s="91">
        <f t="shared" si="1"/>
        <v>0</v>
      </c>
      <c r="K31" s="19" t="str">
        <f t="shared" si="2"/>
        <v/>
      </c>
      <c r="L31" s="91">
        <f t="shared" si="0"/>
        <v>0</v>
      </c>
      <c r="M31" s="53" t="str">
        <f t="shared" si="3"/>
        <v/>
      </c>
      <c r="N31" s="7"/>
      <c r="O31" s="51"/>
      <c r="P31" s="91" t="e">
        <f t="shared" si="4"/>
        <v>#DIV/0!</v>
      </c>
      <c r="Q31" s="53" t="str">
        <f t="shared" si="5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2">
        <v>0.1</v>
      </c>
      <c r="H32" s="22">
        <v>1</v>
      </c>
      <c r="I32" s="7"/>
      <c r="J32" s="91">
        <f t="shared" si="1"/>
        <v>0</v>
      </c>
      <c r="K32" s="19" t="str">
        <f t="shared" si="2"/>
        <v/>
      </c>
      <c r="L32" s="91">
        <f t="shared" si="0"/>
        <v>0</v>
      </c>
      <c r="M32" s="53" t="str">
        <f t="shared" si="3"/>
        <v/>
      </c>
      <c r="N32" s="7"/>
      <c r="O32" s="51"/>
      <c r="P32" s="91" t="e">
        <f t="shared" si="4"/>
        <v>#DIV/0!</v>
      </c>
      <c r="Q32" s="53" t="str">
        <f t="shared" si="5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2">
        <v>0.1</v>
      </c>
      <c r="H33" s="22">
        <v>1</v>
      </c>
      <c r="I33" s="7"/>
      <c r="J33" s="91">
        <f t="shared" si="1"/>
        <v>0</v>
      </c>
      <c r="K33" s="19" t="str">
        <f t="shared" si="2"/>
        <v/>
      </c>
      <c r="L33" s="91">
        <f t="shared" si="0"/>
        <v>0</v>
      </c>
      <c r="M33" s="53" t="str">
        <f t="shared" si="3"/>
        <v/>
      </c>
      <c r="N33" s="7"/>
      <c r="O33" s="51"/>
      <c r="P33" s="91" t="e">
        <f t="shared" si="4"/>
        <v>#DIV/0!</v>
      </c>
      <c r="Q33" s="53" t="str">
        <f t="shared" si="5"/>
        <v/>
      </c>
      <c r="R33" s="5"/>
      <c r="S33" s="8"/>
    </row>
    <row r="34" spans="1:19" x14ac:dyDescent="0.3">
      <c r="A34" s="9"/>
      <c r="B34" s="5"/>
      <c r="C34" s="5"/>
      <c r="D34" s="48"/>
      <c r="E34" s="49"/>
      <c r="F34" s="49"/>
      <c r="G34" s="49"/>
      <c r="H34" s="49"/>
      <c r="I34" s="5"/>
      <c r="J34" s="5"/>
      <c r="K34" s="36"/>
      <c r="L34" s="36"/>
      <c r="M34" s="36"/>
      <c r="N34" s="5"/>
      <c r="O34" s="49"/>
      <c r="P34" s="5"/>
      <c r="Q34" s="36"/>
      <c r="R34" s="5"/>
      <c r="S34" s="8"/>
    </row>
    <row r="35" spans="1:19" x14ac:dyDescent="0.3">
      <c r="A35" s="9"/>
      <c r="B35" s="5"/>
      <c r="C35" s="5"/>
      <c r="D35" s="48"/>
      <c r="E35" s="49"/>
      <c r="F35" s="49"/>
      <c r="G35" s="49"/>
      <c r="H35" s="49"/>
      <c r="I35" s="5"/>
      <c r="J35" s="5"/>
      <c r="K35" s="36"/>
      <c r="L35" s="36"/>
      <c r="M35" s="36"/>
      <c r="N35" s="5"/>
      <c r="O35" s="49"/>
      <c r="P35" s="5"/>
      <c r="Q35" s="36"/>
      <c r="R35" s="5"/>
      <c r="S35" s="8"/>
    </row>
    <row r="36" spans="1:19" ht="9.4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</row>
    <row r="37" spans="1:19" ht="400.1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O34:O35 G34:H35">
      <formula1>0</formula1>
      <formula2>100</formula2>
    </dataValidation>
    <dataValidation type="decimal" allowBlank="1" showErrorMessage="1" error="Please enter numeric values only." sqref="E34:F35">
      <formula1>0</formula1>
      <formula2>100</formula2>
    </dataValidation>
    <dataValidation type="decimal" allowBlank="1" showErrorMessage="1" error="Enter numeric values only" sqref="E8:F10 E14:H33 O14:O3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2009-08-19T11:03:14Z</cp:lastPrinted>
  <dcterms:created xsi:type="dcterms:W3CDTF">2004-10-05T18:50:23Z</dcterms:created>
  <dcterms:modified xsi:type="dcterms:W3CDTF">2019-09-12T14:31:57Z</dcterms:modified>
</cp:coreProperties>
</file>