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U:\MegaCalc - New header\K-ACETRM\"/>
    </mc:Choice>
  </mc:AlternateContent>
  <xr:revisionPtr revIDLastSave="0" documentId="8_{F549D826-CA67-472E-A2CA-CDC35DD5DEA4}" xr6:coauthVersionLast="43" xr6:coauthVersionMax="43" xr10:uidLastSave="{00000000-0000-0000-0000-000000000000}"/>
  <workbookProtection workbookPassword="8E71" lockStructure="1"/>
  <bookViews>
    <workbookView xWindow="-120" yWindow="-120" windowWidth="29040" windowHeight="15840" activeTab="1"/>
  </bookViews>
  <sheets>
    <sheet name="Instructions" sheetId="6" r:id="rId1"/>
    <sheet name="MegaCalc" sheetId="1" r:id="rId2"/>
  </sheets>
  <definedNames>
    <definedName name="A1_blank_1">MegaCalc!$E$8</definedName>
    <definedName name="A1_blank_2">MegaCalc!$E$9</definedName>
    <definedName name="A1_blank_ave">MegaCalc!$E$10</definedName>
    <definedName name="A1_sample">MegaCalc!$E$14:$E$33</definedName>
    <definedName name="A2_blank_1">MegaCalc!$F$8</definedName>
    <definedName name="A2_blank_2">MegaCalc!$F$9</definedName>
    <definedName name="A2_blank_ave">MegaCalc!$F$10</definedName>
    <definedName name="A2_sample">MegaCalc!$F$14:$F$33</definedName>
    <definedName name="Change_absorbance">MegaCalc!$J$14:$J$33</definedName>
    <definedName name="Concentration_gg">MegaCalc!$P$14:$P$33</definedName>
    <definedName name="Concentration_gL">MegaCalc!$L$14:$L$33</definedName>
    <definedName name="Contact_us">Instructions!$C$50</definedName>
    <definedName name="Dilution">MegaCalc!$H$14:$H$33</definedName>
    <definedName name="Instructions">Instructions!$A$2</definedName>
    <definedName name="_xlnm.Print_Area" localSheetId="0">Instructions!$B$2:$P$49</definedName>
    <definedName name="_xlnm.Print_Area" localSheetId="1">MegaCalc!$B$2:$R$33</definedName>
    <definedName name="_xlnm.Print_Titles" localSheetId="1">MegaCalc!$12:$13</definedName>
    <definedName name="Sample_con_gL">MegaCalc!$O$14:$O$33</definedName>
    <definedName name="Sample_volume">MegaCalc!$G$14:$G$33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J16" i="1" s="1"/>
  <c r="L16" i="1" s="1"/>
  <c r="P16" i="1" s="1"/>
  <c r="Q16" i="1" s="1"/>
  <c r="F10" i="1"/>
  <c r="J20" i="1"/>
  <c r="L20" i="1" s="1"/>
  <c r="P20" i="1" s="1"/>
  <c r="Q20" i="1" s="1"/>
  <c r="J22" i="1"/>
  <c r="L22" i="1" s="1"/>
  <c r="P22" i="1" s="1"/>
  <c r="Q22" i="1" s="1"/>
  <c r="J25" i="1"/>
  <c r="L25" i="1" s="1"/>
  <c r="P25" i="1" s="1"/>
  <c r="Q25" i="1" s="1"/>
  <c r="J29" i="1"/>
  <c r="L29" i="1" s="1"/>
  <c r="P29" i="1" s="1"/>
  <c r="Q29" i="1" s="1"/>
  <c r="J31" i="1"/>
  <c r="L31" i="1" s="1"/>
  <c r="P31" i="1" s="1"/>
  <c r="Q31" i="1" s="1"/>
  <c r="J33" i="1"/>
  <c r="L33" i="1" s="1"/>
  <c r="P33" i="1" s="1"/>
  <c r="Q33" i="1" s="1"/>
  <c r="K15" i="1"/>
  <c r="M19" i="1"/>
  <c r="M23" i="1"/>
  <c r="M27" i="1"/>
  <c r="M31" i="1"/>
  <c r="M29" i="1"/>
  <c r="M21" i="1"/>
  <c r="J32" i="1"/>
  <c r="L32" i="1" s="1"/>
  <c r="P32" i="1" s="1"/>
  <c r="Q32" i="1" s="1"/>
  <c r="J30" i="1"/>
  <c r="L30" i="1" s="1"/>
  <c r="P30" i="1" s="1"/>
  <c r="Q30" i="1" s="1"/>
  <c r="J28" i="1"/>
  <c r="L28" i="1" s="1"/>
  <c r="P28" i="1" s="1"/>
  <c r="Q28" i="1" s="1"/>
  <c r="J26" i="1"/>
  <c r="L26" i="1" s="1"/>
  <c r="P26" i="1" s="1"/>
  <c r="Q26" i="1" s="1"/>
  <c r="J23" i="1"/>
  <c r="L23" i="1" s="1"/>
  <c r="P23" i="1" s="1"/>
  <c r="Q23" i="1" s="1"/>
  <c r="J21" i="1"/>
  <c r="L21" i="1" s="1"/>
  <c r="P21" i="1" s="1"/>
  <c r="Q21" i="1"/>
  <c r="J19" i="1"/>
  <c r="L19" i="1" s="1"/>
  <c r="P19" i="1" s="1"/>
  <c r="Q19" i="1"/>
  <c r="J17" i="1"/>
  <c r="L17" i="1" s="1"/>
  <c r="P17" i="1" s="1"/>
  <c r="Q17" i="1"/>
  <c r="M14" i="1"/>
  <c r="K29" i="1"/>
  <c r="M26" i="1"/>
  <c r="K21" i="1"/>
  <c r="M18" i="1"/>
  <c r="J27" i="1" l="1"/>
  <c r="L27" i="1" s="1"/>
  <c r="P27" i="1" s="1"/>
  <c r="Q27" i="1" s="1"/>
  <c r="J18" i="1"/>
  <c r="L18" i="1" s="1"/>
  <c r="P18" i="1" s="1"/>
  <c r="Q18" i="1" s="1"/>
  <c r="M15" i="1"/>
  <c r="M16" i="1"/>
  <c r="M20" i="1"/>
  <c r="M24" i="1"/>
  <c r="M28" i="1"/>
  <c r="M32" i="1"/>
  <c r="K28" i="1"/>
  <c r="K20" i="1"/>
  <c r="K33" i="1"/>
  <c r="K25" i="1"/>
  <c r="K17" i="1"/>
  <c r="K18" i="1"/>
  <c r="K22" i="1"/>
  <c r="K26" i="1"/>
  <c r="K30" i="1"/>
  <c r="M33" i="1"/>
  <c r="M25" i="1"/>
  <c r="M17" i="1"/>
  <c r="M30" i="1"/>
  <c r="M22" i="1"/>
  <c r="J14" i="1"/>
  <c r="L14" i="1" s="1"/>
  <c r="P14" i="1" s="1"/>
  <c r="Q14" i="1" s="1"/>
  <c r="J15" i="1"/>
  <c r="L15" i="1" s="1"/>
  <c r="P15" i="1" s="1"/>
  <c r="Q15" i="1" s="1"/>
  <c r="J24" i="1"/>
  <c r="L24" i="1" s="1"/>
  <c r="P24" i="1" s="1"/>
  <c r="Q24" i="1" s="1"/>
  <c r="K14" i="1"/>
  <c r="K19" i="1"/>
  <c r="K23" i="1"/>
  <c r="K27" i="1"/>
  <c r="K31" i="1"/>
  <c r="K32" i="1"/>
  <c r="K24" i="1"/>
  <c r="K16" i="1"/>
</calcChain>
</file>

<file path=xl/comments1.xml><?xml version="1.0" encoding="utf-8"?>
<comments xmlns="http://schemas.openxmlformats.org/spreadsheetml/2006/main">
  <authors>
    <author>User</author>
  </authors>
  <commentList>
    <comment ref="M22" authorId="0" shapeId="0">
      <text>
        <r>
          <rPr>
            <b/>
            <sz val="8"/>
            <color indexed="81"/>
            <rFont val="Tahoma"/>
            <family val="2"/>
          </rPr>
          <t>Concentration: grams of ammonia per litre of sample</t>
        </r>
      </text>
    </comment>
    <comment ref="N22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O22" authorId="0" shapeId="0">
      <text>
        <r>
          <rPr>
            <b/>
            <sz val="8"/>
            <color indexed="81"/>
            <rFont val="Tahoma"/>
            <family val="2"/>
          </rPr>
          <t>Concentration: grams of ammonia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M13" authorId="0" shapeId="0">
      <text>
        <r>
          <rPr>
            <b/>
            <sz val="8"/>
            <color indexed="81"/>
            <rFont val="Tahoma"/>
            <family val="2"/>
          </rPr>
          <t>Concentration: grams of ammonia per litre of sample</t>
        </r>
      </text>
    </comment>
    <comment ref="O13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Q13" authorId="0" shapeId="0">
      <text>
        <r>
          <rPr>
            <b/>
            <sz val="8"/>
            <color indexed="81"/>
            <rFont val="Tahoma"/>
            <family val="2"/>
          </rPr>
          <t>Concentration: grams of ammonia per 100 grams of sample</t>
        </r>
      </text>
    </comment>
  </commentList>
</comments>
</file>

<file path=xl/sharedStrings.xml><?xml version="1.0" encoding="utf-8"?>
<sst xmlns="http://schemas.openxmlformats.org/spreadsheetml/2006/main" count="57" uniqueCount="35">
  <si>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</si>
  <si>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</si>
  <si>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</si>
  <si>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</si>
  <si>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</si>
  <si>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</si>
  <si>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</si>
  <si>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</si>
  <si>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</si>
  <si>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</si>
  <si>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</si>
  <si>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</si>
  <si>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</si>
  <si>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</si>
  <si>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</si>
  <si>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</si>
  <si>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</si>
  <si>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</si>
  <si>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</si>
  <si>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</si>
  <si>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t/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</si>
  <si>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</si>
  <si>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</si>
  <si>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</si>
  <si>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</si>
  <si>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</si>
  <si>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</si>
  <si>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</si>
  <si>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</t>
    </r>
  </si>
  <si>
    <t xml:space="preserve">   Abs
(Acetic acid)</t>
  </si>
  <si>
    <t>Acetic acid
(g/L)</t>
  </si>
  <si>
    <t>Acetic acid (g/100g)</t>
  </si>
  <si>
    <t>Megazyme Knowledge Base</t>
  </si>
  <si>
    <t>Customer Support</t>
  </si>
  <si>
    <t>K-ACETRM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</si>
</sst>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000"/>
    <numFmt numFmtId="186" formatCode="0.000"/>
  </numFmts>
  <fonts count="20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2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82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Protection="1">
      <protection locked="0"/>
    </xf>
    <xf numFmtId="182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182" fontId="1" fillId="2" borderId="0" xfId="0" applyNumberFormat="1" applyFont="1" applyFill="1" applyBorder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82" fontId="1" fillId="2" borderId="0" xfId="0" applyNumberFormat="1" applyFont="1" applyFill="1" applyBorder="1" applyAlignment="1" applyProtection="1">
      <alignment horizontal="left"/>
    </xf>
    <xf numFmtId="182" fontId="1" fillId="2" borderId="0" xfId="0" applyNumberFormat="1" applyFont="1" applyFill="1" applyBorder="1" applyAlignment="1" applyProtection="1">
      <alignment horizontal="right"/>
    </xf>
    <xf numFmtId="182" fontId="5" fillId="2" borderId="0" xfId="1" applyNumberFormat="1" applyFill="1" applyBorder="1" applyAlignment="1" applyProtection="1">
      <alignment horizontal="lef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top"/>
    </xf>
    <xf numFmtId="16" fontId="1" fillId="2" borderId="0" xfId="0" applyNumberFormat="1" applyFont="1" applyFill="1" applyBorder="1"/>
    <xf numFmtId="0" fontId="1" fillId="2" borderId="0" xfId="0" applyFont="1" applyFill="1" applyBorder="1" applyProtection="1">
      <protection locked="0"/>
    </xf>
    <xf numFmtId="182" fontId="1" fillId="2" borderId="0" xfId="0" applyNumberFormat="1" applyFont="1" applyFill="1" applyBorder="1" applyProtection="1">
      <protection locked="0"/>
    </xf>
    <xf numFmtId="182" fontId="1" fillId="2" borderId="1" xfId="0" applyNumberFormat="1" applyFont="1" applyFill="1" applyBorder="1" applyProtection="1"/>
    <xf numFmtId="186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86" fontId="1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82" fontId="10" fillId="2" borderId="0" xfId="0" applyNumberFormat="1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0" fillId="2" borderId="0" xfId="0" applyFont="1" applyFill="1" applyAlignment="1" applyProtection="1"/>
    <xf numFmtId="0" fontId="16" fillId="0" borderId="0" xfId="0" applyFont="1" applyAlignment="1" applyProtection="1"/>
    <xf numFmtId="0" fontId="10" fillId="2" borderId="0" xfId="0" applyFont="1" applyFill="1" applyProtection="1"/>
    <xf numFmtId="0" fontId="10" fillId="2" borderId="0" xfId="0" applyFont="1" applyFill="1" applyBorder="1" applyAlignment="1" applyProtection="1"/>
    <xf numFmtId="182" fontId="2" fillId="2" borderId="0" xfId="0" applyNumberFormat="1" applyFont="1" applyFill="1" applyBorder="1" applyAlignment="1" applyProtection="1">
      <alignment horizontal="left"/>
    </xf>
    <xf numFmtId="0" fontId="5" fillId="2" borderId="0" xfId="1" applyFill="1" applyAlignment="1" applyProtection="1">
      <alignment horizontal="right" vertical="top" wrapText="1"/>
    </xf>
    <xf numFmtId="0" fontId="13" fillId="2" borderId="0" xfId="0" applyFont="1" applyFill="1" applyProtection="1"/>
    <xf numFmtId="182" fontId="1" fillId="4" borderId="3" xfId="0" applyNumberFormat="1" applyFont="1" applyFill="1" applyBorder="1" applyProtection="1"/>
    <xf numFmtId="182" fontId="1" fillId="4" borderId="4" xfId="0" applyNumberFormat="1" applyFont="1" applyFill="1" applyBorder="1" applyProtection="1"/>
    <xf numFmtId="182" fontId="1" fillId="4" borderId="5" xfId="0" applyNumberFormat="1" applyFont="1" applyFill="1" applyBorder="1" applyProtection="1"/>
    <xf numFmtId="0" fontId="2" fillId="2" borderId="0" xfId="0" applyFont="1" applyFill="1" applyBorder="1" applyProtection="1"/>
    <xf numFmtId="0" fontId="15" fillId="2" borderId="1" xfId="0" applyFont="1" applyFill="1" applyBorder="1" applyAlignment="1" applyProtection="1">
      <alignment horizontal="center"/>
    </xf>
    <xf numFmtId="182" fontId="1" fillId="4" borderId="1" xfId="0" applyNumberFormat="1" applyFont="1" applyFill="1" applyBorder="1" applyProtection="1"/>
    <xf numFmtId="16" fontId="1" fillId="2" borderId="0" xfId="0" applyNumberFormat="1" applyFont="1" applyFill="1" applyBorder="1" applyProtection="1"/>
    <xf numFmtId="0" fontId="13" fillId="2" borderId="1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Protection="1"/>
    <xf numFmtId="2" fontId="1" fillId="4" borderId="1" xfId="0" applyNumberFormat="1" applyFont="1" applyFill="1" applyBorder="1" applyProtection="1"/>
    <xf numFmtId="186" fontId="1" fillId="2" borderId="1" xfId="0" applyNumberFormat="1" applyFont="1" applyFill="1" applyBorder="1" applyProtection="1"/>
    <xf numFmtId="186" fontId="1" fillId="4" borderId="1" xfId="0" applyNumberFormat="1" applyFont="1" applyFill="1" applyBorder="1" applyProtection="1"/>
    <xf numFmtId="0" fontId="13" fillId="2" borderId="0" xfId="0" applyFont="1" applyFill="1" applyBorder="1" applyAlignment="1" applyProtection="1">
      <alignment horizontal="left"/>
    </xf>
    <xf numFmtId="0" fontId="16" fillId="2" borderId="0" xfId="0" applyFont="1" applyFill="1" applyProtection="1"/>
    <xf numFmtId="0" fontId="12" fillId="0" borderId="0" xfId="0" applyFont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0" fontId="17" fillId="2" borderId="0" xfId="1" applyFont="1" applyFill="1" applyAlignment="1" applyProtection="1"/>
    <xf numFmtId="0" fontId="10" fillId="2" borderId="0" xfId="1" applyFont="1" applyFill="1" applyAlignment="1" applyProtection="1">
      <alignment wrapText="1"/>
    </xf>
    <xf numFmtId="0" fontId="16" fillId="2" borderId="0" xfId="0" applyFont="1" applyFill="1" applyAlignment="1" applyProtection="1"/>
    <xf numFmtId="0" fontId="17" fillId="2" borderId="0" xfId="1" applyFont="1" applyFill="1" applyAlignment="1" applyProtection="1">
      <alignment wrapText="1"/>
    </xf>
    <xf numFmtId="182" fontId="1" fillId="2" borderId="1" xfId="0" applyNumberFormat="1" applyFont="1" applyFill="1" applyBorder="1" applyAlignment="1">
      <alignment horizontal="right"/>
    </xf>
    <xf numFmtId="0" fontId="9" fillId="5" borderId="5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13" fillId="2" borderId="0" xfId="0" applyFont="1" applyFill="1" applyBorder="1" applyAlignment="1" applyProtection="1">
      <alignment horizontal="center" vertical="top" wrapText="1"/>
    </xf>
    <xf numFmtId="182" fontId="1" fillId="2" borderId="0" xfId="0" applyNumberFormat="1" applyFont="1" applyFill="1" applyBorder="1" applyProtection="1"/>
    <xf numFmtId="0" fontId="10" fillId="2" borderId="0" xfId="0" applyFont="1" applyFill="1" applyAlignment="1" applyProtection="1">
      <alignment vertical="top" wrapText="1"/>
    </xf>
    <xf numFmtId="0" fontId="12" fillId="0" borderId="0" xfId="0" applyFont="1" applyProtection="1"/>
    <xf numFmtId="0" fontId="10" fillId="2" borderId="0" xfId="0" applyFont="1" applyFill="1" applyAlignment="1" applyProtection="1">
      <alignment wrapText="1"/>
    </xf>
    <xf numFmtId="0" fontId="1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82" fontId="1" fillId="4" borderId="3" xfId="0" applyNumberFormat="1" applyFont="1" applyFill="1" applyBorder="1" applyAlignment="1" applyProtection="1">
      <alignment horizontal="left"/>
      <protection locked="0"/>
    </xf>
    <xf numFmtId="182" fontId="1" fillId="4" borderId="4" xfId="0" applyNumberFormat="1" applyFont="1" applyFill="1" applyBorder="1" applyAlignment="1" applyProtection="1">
      <alignment horizontal="left"/>
      <protection locked="0"/>
    </xf>
    <xf numFmtId="0" fontId="0" fillId="0" borderId="5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2" Type="http://schemas.openxmlformats.org/officeDocument/2006/relationships/hyperlink" Target="#MegaCalc!A1"/><Relationship Id="rId1" Type="http://schemas.openxmlformats.org/officeDocument/2006/relationships/hyperlink" Target="#Contact_us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hyperlink" Target="#Instructions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25</xdr:row>
      <xdr:rowOff>0</xdr:rowOff>
    </xdr:from>
    <xdr:to>
      <xdr:col>7</xdr:col>
      <xdr:colOff>219075</xdr:colOff>
      <xdr:row>27</xdr:row>
      <xdr:rowOff>47625</xdr:rowOff>
    </xdr:to>
    <xdr:sp macro="" textlink="">
      <xdr:nvSpPr>
        <xdr:cNvPr id="6501" name="Line 67">
          <a:extLst>
            <a:ext uri="{FF2B5EF4-FFF2-40B4-BE49-F238E27FC236}">
              <a16:creationId xmlns:a16="http://schemas.microsoft.com/office/drawing/2014/main" id="{984F34F3-3F6D-4E6E-ACE4-6E1FB7642EEE}"/>
            </a:ext>
          </a:extLst>
        </xdr:cNvPr>
        <xdr:cNvSpPr>
          <a:spLocks noChangeShapeType="1"/>
        </xdr:cNvSpPr>
      </xdr:nvSpPr>
      <xdr:spPr bwMode="auto">
        <a:xfrm flipV="1">
          <a:off x="2543175" y="6924675"/>
          <a:ext cx="106680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457200</xdr:colOff>
      <xdr:row>13</xdr:row>
      <xdr:rowOff>238125</xdr:rowOff>
    </xdr:from>
    <xdr:to>
      <xdr:col>3</xdr:col>
      <xdr:colOff>457200</xdr:colOff>
      <xdr:row>14</xdr:row>
      <xdr:rowOff>38100</xdr:rowOff>
    </xdr:to>
    <xdr:sp macro="" textlink="">
      <xdr:nvSpPr>
        <xdr:cNvPr id="6502" name="Line 10">
          <a:extLst>
            <a:ext uri="{FF2B5EF4-FFF2-40B4-BE49-F238E27FC236}">
              <a16:creationId xmlns:a16="http://schemas.microsoft.com/office/drawing/2014/main" id="{1053EDB5-6C8F-4A23-A11E-C9DE592BA333}"/>
            </a:ext>
          </a:extLst>
        </xdr:cNvPr>
        <xdr:cNvSpPr>
          <a:spLocks noChangeShapeType="1"/>
        </xdr:cNvSpPr>
      </xdr:nvSpPr>
      <xdr:spPr bwMode="auto">
        <a:xfrm>
          <a:off x="1152525" y="393382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12</xdr:row>
      <xdr:rowOff>104775</xdr:rowOff>
    </xdr:from>
    <xdr:to>
      <xdr:col>6</xdr:col>
      <xdr:colOff>95250</xdr:colOff>
      <xdr:row>13</xdr:row>
      <xdr:rowOff>238125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5641C243-5533-4E9F-8D76-86DD3F65D774}"/>
            </a:ext>
          </a:extLst>
        </xdr:cNvPr>
        <xdr:cNvSpPr>
          <a:spLocks noChangeArrowheads="1"/>
        </xdr:cNvSpPr>
      </xdr:nvSpPr>
      <xdr:spPr bwMode="auto">
        <a:xfrm>
          <a:off x="609600" y="3590925"/>
          <a:ext cx="2762250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5</xdr:col>
      <xdr:colOff>333375</xdr:colOff>
      <xdr:row>18</xdr:row>
      <xdr:rowOff>85725</xdr:rowOff>
    </xdr:from>
    <xdr:to>
      <xdr:col>8</xdr:col>
      <xdr:colOff>409575</xdr:colOff>
      <xdr:row>22</xdr:row>
      <xdr:rowOff>104775</xdr:rowOff>
    </xdr:to>
    <xdr:sp macro="" textlink="">
      <xdr:nvSpPr>
        <xdr:cNvPr id="6504" name="Line 12">
          <a:extLst>
            <a:ext uri="{FF2B5EF4-FFF2-40B4-BE49-F238E27FC236}">
              <a16:creationId xmlns:a16="http://schemas.microsoft.com/office/drawing/2014/main" id="{5F3A4B83-0CBE-48A6-A6F0-0FC761F250BC}"/>
            </a:ext>
          </a:extLst>
        </xdr:cNvPr>
        <xdr:cNvSpPr>
          <a:spLocks noChangeShapeType="1"/>
        </xdr:cNvSpPr>
      </xdr:nvSpPr>
      <xdr:spPr bwMode="auto">
        <a:xfrm flipH="1">
          <a:off x="2867025" y="5295900"/>
          <a:ext cx="1676400" cy="1162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13</xdr:row>
      <xdr:rowOff>542925</xdr:rowOff>
    </xdr:from>
    <xdr:to>
      <xdr:col>8</xdr:col>
      <xdr:colOff>9525</xdr:colOff>
      <xdr:row>17</xdr:row>
      <xdr:rowOff>142875</xdr:rowOff>
    </xdr:to>
    <xdr:sp macro="" textlink="">
      <xdr:nvSpPr>
        <xdr:cNvPr id="6505" name="Line 14">
          <a:extLst>
            <a:ext uri="{FF2B5EF4-FFF2-40B4-BE49-F238E27FC236}">
              <a16:creationId xmlns:a16="http://schemas.microsoft.com/office/drawing/2014/main" id="{326DFABB-7945-42BB-AA3B-5508FD0EB4E4}"/>
            </a:ext>
          </a:extLst>
        </xdr:cNvPr>
        <xdr:cNvSpPr>
          <a:spLocks noChangeShapeType="1"/>
        </xdr:cNvSpPr>
      </xdr:nvSpPr>
      <xdr:spPr bwMode="auto">
        <a:xfrm flipH="1">
          <a:off x="3000375" y="4238625"/>
          <a:ext cx="114300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16</xdr:row>
      <xdr:rowOff>238125</xdr:rowOff>
    </xdr:from>
    <xdr:to>
      <xdr:col>15</xdr:col>
      <xdr:colOff>228600</xdr:colOff>
      <xdr:row>18</xdr:row>
      <xdr:rowOff>104775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EC40D84D-13FF-45F3-ABDE-EC707C664EDB}"/>
            </a:ext>
          </a:extLst>
        </xdr:cNvPr>
        <xdr:cNvSpPr>
          <a:spLocks noChangeArrowheads="1"/>
        </xdr:cNvSpPr>
      </xdr:nvSpPr>
      <xdr:spPr bwMode="auto">
        <a:xfrm>
          <a:off x="3743325" y="4953000"/>
          <a:ext cx="4676775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  <a:endParaRPr lang="en-IE"/>
        </a:p>
      </xdr:txBody>
    </xdr:sp>
    <xdr:clientData/>
  </xdr:twoCellAnchor>
  <xdr:twoCellAnchor>
    <xdr:from>
      <xdr:col>14</xdr:col>
      <xdr:colOff>9525</xdr:colOff>
      <xdr:row>26</xdr:row>
      <xdr:rowOff>57150</xdr:rowOff>
    </xdr:from>
    <xdr:to>
      <xdr:col>14</xdr:col>
      <xdr:colOff>9525</xdr:colOff>
      <xdr:row>31</xdr:row>
      <xdr:rowOff>9525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id="{3859E1A4-FF5E-4C76-B4CC-39A0AA44739F}"/>
            </a:ext>
          </a:extLst>
        </xdr:cNvPr>
        <xdr:cNvSpPr>
          <a:spLocks noChangeArrowheads="1"/>
        </xdr:cNvSpPr>
      </xdr:nvSpPr>
      <xdr:spPr bwMode="auto">
        <a:xfrm>
          <a:off x="7467600" y="6791325"/>
          <a:ext cx="0" cy="771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IE"/>
        </a:p>
      </xdr:txBody>
    </xdr:sp>
    <xdr:clientData/>
  </xdr:twoCellAnchor>
  <xdr:twoCellAnchor>
    <xdr:from>
      <xdr:col>14</xdr:col>
      <xdr:colOff>9525</xdr:colOff>
      <xdr:row>18</xdr:row>
      <xdr:rowOff>133350</xdr:rowOff>
    </xdr:from>
    <xdr:to>
      <xdr:col>14</xdr:col>
      <xdr:colOff>9525</xdr:colOff>
      <xdr:row>25</xdr:row>
      <xdr:rowOff>38100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id="{E3CC0B83-C02B-4E5B-893B-5624FE334DD7}"/>
            </a:ext>
          </a:extLst>
        </xdr:cNvPr>
        <xdr:cNvSpPr>
          <a:spLocks noChangeArrowheads="1"/>
        </xdr:cNvSpPr>
      </xdr:nvSpPr>
      <xdr:spPr bwMode="auto">
        <a:xfrm>
          <a:off x="7467600" y="5238750"/>
          <a:ext cx="0" cy="1371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14</xdr:col>
      <xdr:colOff>9525</xdr:colOff>
      <xdr:row>7</xdr:row>
      <xdr:rowOff>47625</xdr:rowOff>
    </xdr:from>
    <xdr:to>
      <xdr:col>14</xdr:col>
      <xdr:colOff>9525</xdr:colOff>
      <xdr:row>7</xdr:row>
      <xdr:rowOff>266700</xdr:rowOff>
    </xdr:to>
    <xdr:sp macro="" textlink="">
      <xdr:nvSpPr>
        <xdr:cNvPr id="6181" name="Text Box 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D62624-420F-49C1-B585-51F7B1501036}"/>
            </a:ext>
          </a:extLst>
        </xdr:cNvPr>
        <xdr:cNvSpPr txBox="1">
          <a:spLocks noChangeArrowheads="1"/>
        </xdr:cNvSpPr>
      </xdr:nvSpPr>
      <xdr:spPr bwMode="auto">
        <a:xfrm>
          <a:off x="7467600" y="1943100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14</xdr:col>
      <xdr:colOff>9525</xdr:colOff>
      <xdr:row>7</xdr:row>
      <xdr:rowOff>85725</xdr:rowOff>
    </xdr:from>
    <xdr:to>
      <xdr:col>14</xdr:col>
      <xdr:colOff>9525</xdr:colOff>
      <xdr:row>7</xdr:row>
      <xdr:rowOff>85725</xdr:rowOff>
    </xdr:to>
    <xdr:sp macro="" textlink="">
      <xdr:nvSpPr>
        <xdr:cNvPr id="6510" name="Line 38">
          <a:extLst>
            <a:ext uri="{FF2B5EF4-FFF2-40B4-BE49-F238E27FC236}">
              <a16:creationId xmlns:a16="http://schemas.microsoft.com/office/drawing/2014/main" id="{71F535F4-C932-4729-822C-C9AA7A7060BA}"/>
            </a:ext>
          </a:extLst>
        </xdr:cNvPr>
        <xdr:cNvSpPr>
          <a:spLocks noChangeShapeType="1"/>
        </xdr:cNvSpPr>
      </xdr:nvSpPr>
      <xdr:spPr bwMode="auto">
        <a:xfrm>
          <a:off x="7467600" y="19812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9525</xdr:colOff>
      <xdr:row>7</xdr:row>
      <xdr:rowOff>85725</xdr:rowOff>
    </xdr:from>
    <xdr:to>
      <xdr:col>14</xdr:col>
      <xdr:colOff>9525</xdr:colOff>
      <xdr:row>7</xdr:row>
      <xdr:rowOff>85725</xdr:rowOff>
    </xdr:to>
    <xdr:sp macro="" textlink="">
      <xdr:nvSpPr>
        <xdr:cNvPr id="6511" name="Line 39">
          <a:extLst>
            <a:ext uri="{FF2B5EF4-FFF2-40B4-BE49-F238E27FC236}">
              <a16:creationId xmlns:a16="http://schemas.microsoft.com/office/drawing/2014/main" id="{CDB3D201-B007-4D63-ACBB-6CAFC4C70F95}"/>
            </a:ext>
          </a:extLst>
        </xdr:cNvPr>
        <xdr:cNvSpPr>
          <a:spLocks noChangeShapeType="1"/>
        </xdr:cNvSpPr>
      </xdr:nvSpPr>
      <xdr:spPr bwMode="auto">
        <a:xfrm flipH="1">
          <a:off x="7467600" y="19812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9525</xdr:colOff>
      <xdr:row>7</xdr:row>
      <xdr:rowOff>85725</xdr:rowOff>
    </xdr:from>
    <xdr:to>
      <xdr:col>14</xdr:col>
      <xdr:colOff>9525</xdr:colOff>
      <xdr:row>7</xdr:row>
      <xdr:rowOff>85725</xdr:rowOff>
    </xdr:to>
    <xdr:sp macro="" textlink="">
      <xdr:nvSpPr>
        <xdr:cNvPr id="6512" name="Line 40">
          <a:extLst>
            <a:ext uri="{FF2B5EF4-FFF2-40B4-BE49-F238E27FC236}">
              <a16:creationId xmlns:a16="http://schemas.microsoft.com/office/drawing/2014/main" id="{154D717E-8AF1-4B2B-B831-7C89FF4C28D2}"/>
            </a:ext>
          </a:extLst>
        </xdr:cNvPr>
        <xdr:cNvSpPr>
          <a:spLocks noChangeShapeType="1"/>
        </xdr:cNvSpPr>
      </xdr:nvSpPr>
      <xdr:spPr bwMode="auto">
        <a:xfrm flipH="1">
          <a:off x="7467600" y="19812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9525</xdr:colOff>
      <xdr:row>6</xdr:row>
      <xdr:rowOff>142875</xdr:rowOff>
    </xdr:from>
    <xdr:to>
      <xdr:col>15</xdr:col>
      <xdr:colOff>361950</xdr:colOff>
      <xdr:row>6</xdr:row>
      <xdr:rowOff>333375</xdr:rowOff>
    </xdr:to>
    <xdr:sp macro="" textlink="">
      <xdr:nvSpPr>
        <xdr:cNvPr id="6185" name="Text Box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BC7448-934B-49F7-88A7-CEABBF75B4D4}"/>
            </a:ext>
          </a:extLst>
        </xdr:cNvPr>
        <xdr:cNvSpPr txBox="1">
          <a:spLocks noChangeArrowheads="1"/>
        </xdr:cNvSpPr>
      </xdr:nvSpPr>
      <xdr:spPr bwMode="auto">
        <a:xfrm>
          <a:off x="7467600" y="1495425"/>
          <a:ext cx="1085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19050</xdr:colOff>
      <xdr:row>8</xdr:row>
      <xdr:rowOff>28575</xdr:rowOff>
    </xdr:from>
    <xdr:to>
      <xdr:col>3</xdr:col>
      <xdr:colOff>628650</xdr:colOff>
      <xdr:row>8</xdr:row>
      <xdr:rowOff>219075</xdr:rowOff>
    </xdr:to>
    <xdr:sp macro="" textlink="">
      <xdr:nvSpPr>
        <xdr:cNvPr id="6187" name="Text Box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D6D624B-8DA8-4B6A-A3E3-67C8B240C796}"/>
            </a:ext>
          </a:extLst>
        </xdr:cNvPr>
        <xdr:cNvSpPr txBox="1">
          <a:spLocks noChangeArrowheads="1"/>
        </xdr:cNvSpPr>
      </xdr:nvSpPr>
      <xdr:spPr bwMode="auto">
        <a:xfrm>
          <a:off x="247650" y="2390775"/>
          <a:ext cx="10763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>
    <xdr:from>
      <xdr:col>2</xdr:col>
      <xdr:colOff>47625</xdr:colOff>
      <xdr:row>47</xdr:row>
      <xdr:rowOff>152400</xdr:rowOff>
    </xdr:from>
    <xdr:to>
      <xdr:col>4</xdr:col>
      <xdr:colOff>9525</xdr:colOff>
      <xdr:row>48</xdr:row>
      <xdr:rowOff>142875</xdr:rowOff>
    </xdr:to>
    <xdr:sp macro="" textlink="">
      <xdr:nvSpPr>
        <xdr:cNvPr id="6188" name="Text Box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5D77CF-D2CB-40B3-827D-A1727E78F6E0}"/>
            </a:ext>
          </a:extLst>
        </xdr:cNvPr>
        <xdr:cNvSpPr txBox="1">
          <a:spLocks noChangeArrowheads="1"/>
        </xdr:cNvSpPr>
      </xdr:nvSpPr>
      <xdr:spPr bwMode="auto">
        <a:xfrm>
          <a:off x="276225" y="11506200"/>
          <a:ext cx="15240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7</xdr:col>
      <xdr:colOff>352425</xdr:colOff>
      <xdr:row>13</xdr:row>
      <xdr:rowOff>0</xdr:rowOff>
    </xdr:from>
    <xdr:to>
      <xdr:col>15</xdr:col>
      <xdr:colOff>304800</xdr:colOff>
      <xdr:row>16</xdr:row>
      <xdr:rowOff>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06454235-7B35-437E-B788-50576A396F9D}"/>
            </a:ext>
          </a:extLst>
        </xdr:cNvPr>
        <xdr:cNvSpPr>
          <a:spLocks noChangeArrowheads="1"/>
        </xdr:cNvSpPr>
      </xdr:nvSpPr>
      <xdr:spPr bwMode="auto">
        <a:xfrm>
          <a:off x="3743325" y="3667125"/>
          <a:ext cx="4752975" cy="1047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>
    <xdr:from>
      <xdr:col>8</xdr:col>
      <xdr:colOff>66675</xdr:colOff>
      <xdr:row>33</xdr:row>
      <xdr:rowOff>142875</xdr:rowOff>
    </xdr:from>
    <xdr:to>
      <xdr:col>15</xdr:col>
      <xdr:colOff>228600</xdr:colOff>
      <xdr:row>40</xdr:row>
      <xdr:rowOff>85725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F150C1F9-9428-4D9D-8628-857D5EFB5ACD}"/>
            </a:ext>
          </a:extLst>
        </xdr:cNvPr>
        <xdr:cNvSpPr>
          <a:spLocks noChangeArrowheads="1"/>
        </xdr:cNvSpPr>
      </xdr:nvSpPr>
      <xdr:spPr bwMode="auto">
        <a:xfrm>
          <a:off x="4200525" y="8001000"/>
          <a:ext cx="4219575" cy="1343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7.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mol-1 x cm-1)].  For absorbance readings at 365 nm (Hg lamp; ext. coeff. 3.4) multiply the calculated values for acetic acid by 1.8529. For absorbance readings at 334 nm (Hg lamp; ext. coeff. 6.18) multiply the calculated values for acetic acid by 1.0194.    </a:t>
          </a:r>
          <a:endParaRPr lang="en-IE"/>
        </a:p>
      </xdr:txBody>
    </xdr:sp>
    <xdr:clientData/>
  </xdr:twoCellAnchor>
  <xdr:twoCellAnchor>
    <xdr:from>
      <xdr:col>5</xdr:col>
      <xdr:colOff>457200</xdr:colOff>
      <xdr:row>24</xdr:row>
      <xdr:rowOff>133350</xdr:rowOff>
    </xdr:from>
    <xdr:to>
      <xdr:col>8</xdr:col>
      <xdr:colOff>142875</xdr:colOff>
      <xdr:row>32</xdr:row>
      <xdr:rowOff>38100</xdr:rowOff>
    </xdr:to>
    <xdr:sp macro="" textlink="">
      <xdr:nvSpPr>
        <xdr:cNvPr id="6518" name="Line 68">
          <a:extLst>
            <a:ext uri="{FF2B5EF4-FFF2-40B4-BE49-F238E27FC236}">
              <a16:creationId xmlns:a16="http://schemas.microsoft.com/office/drawing/2014/main" id="{44C73284-7ED8-4F4E-9829-55274622F884}"/>
            </a:ext>
          </a:extLst>
        </xdr:cNvPr>
        <xdr:cNvSpPr>
          <a:spLocks noChangeShapeType="1"/>
        </xdr:cNvSpPr>
      </xdr:nvSpPr>
      <xdr:spPr bwMode="auto">
        <a:xfrm flipV="1">
          <a:off x="2990850" y="6867525"/>
          <a:ext cx="1285875" cy="1428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133350</xdr:colOff>
      <xdr:row>31</xdr:row>
      <xdr:rowOff>180975</xdr:rowOff>
    </xdr:from>
    <xdr:to>
      <xdr:col>7</xdr:col>
      <xdr:colOff>628650</xdr:colOff>
      <xdr:row>35</xdr:row>
      <xdr:rowOff>152400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D20E789A-5170-49AD-8F94-30519D1FF5AF}"/>
            </a:ext>
          </a:extLst>
        </xdr:cNvPr>
        <xdr:cNvSpPr>
          <a:spLocks noChangeArrowheads="1"/>
        </xdr:cNvSpPr>
      </xdr:nvSpPr>
      <xdr:spPr bwMode="auto">
        <a:xfrm>
          <a:off x="361950" y="7705725"/>
          <a:ext cx="365760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 for 10-fold).</a:t>
          </a:r>
          <a:endParaRPr lang="en-IE"/>
        </a:p>
      </xdr:txBody>
    </xdr:sp>
    <xdr:clientData/>
  </xdr:twoCellAnchor>
  <xdr:twoCellAnchor>
    <xdr:from>
      <xdr:col>14</xdr:col>
      <xdr:colOff>9525</xdr:colOff>
      <xdr:row>6</xdr:row>
      <xdr:rowOff>304800</xdr:rowOff>
    </xdr:from>
    <xdr:to>
      <xdr:col>16</xdr:col>
      <xdr:colOff>0</xdr:colOff>
      <xdr:row>6</xdr:row>
      <xdr:rowOff>523875</xdr:rowOff>
    </xdr:to>
    <xdr:sp macro="" textlink="">
      <xdr:nvSpPr>
        <xdr:cNvPr id="6213" name="Text Box 6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718528-08AB-43CB-9F9E-E243EF22AC96}"/>
            </a:ext>
          </a:extLst>
        </xdr:cNvPr>
        <xdr:cNvSpPr txBox="1">
          <a:spLocks noChangeArrowheads="1"/>
        </xdr:cNvSpPr>
      </xdr:nvSpPr>
      <xdr:spPr bwMode="auto">
        <a:xfrm>
          <a:off x="7467600" y="1657350"/>
          <a:ext cx="11049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2</xdr:col>
      <xdr:colOff>133350</xdr:colOff>
      <xdr:row>26</xdr:row>
      <xdr:rowOff>142875</xdr:rowOff>
    </xdr:from>
    <xdr:to>
      <xdr:col>5</xdr:col>
      <xdr:colOff>257175</xdr:colOff>
      <xdr:row>31</xdr:row>
      <xdr:rowOff>9525</xdr:rowOff>
    </xdr:to>
    <xdr:sp macro="" textlink="">
      <xdr:nvSpPr>
        <xdr:cNvPr id="6232" name="Rectangle 88">
          <a:extLst>
            <a:ext uri="{FF2B5EF4-FFF2-40B4-BE49-F238E27FC236}">
              <a16:creationId xmlns:a16="http://schemas.microsoft.com/office/drawing/2014/main" id="{59FCA17C-11C4-497D-93FC-9963062810A2}"/>
            </a:ext>
          </a:extLst>
        </xdr:cNvPr>
        <xdr:cNvSpPr>
          <a:spLocks noChangeArrowheads="1"/>
        </xdr:cNvSpPr>
      </xdr:nvSpPr>
      <xdr:spPr bwMode="auto">
        <a:xfrm>
          <a:off x="361950" y="6867525"/>
          <a:ext cx="2428875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enter the volume.</a:t>
          </a:r>
          <a:endParaRPr lang="en-IE"/>
        </a:p>
      </xdr:txBody>
    </xdr:sp>
    <xdr:clientData/>
  </xdr:twoCellAnchor>
  <xdr:twoCellAnchor>
    <xdr:from>
      <xdr:col>9</xdr:col>
      <xdr:colOff>295275</xdr:colOff>
      <xdr:row>24</xdr:row>
      <xdr:rowOff>142875</xdr:rowOff>
    </xdr:from>
    <xdr:to>
      <xdr:col>11</xdr:col>
      <xdr:colOff>266700</xdr:colOff>
      <xdr:row>27</xdr:row>
      <xdr:rowOff>85725</xdr:rowOff>
    </xdr:to>
    <xdr:sp macro="" textlink="">
      <xdr:nvSpPr>
        <xdr:cNvPr id="6523" name="Line 91">
          <a:extLst>
            <a:ext uri="{FF2B5EF4-FFF2-40B4-BE49-F238E27FC236}">
              <a16:creationId xmlns:a16="http://schemas.microsoft.com/office/drawing/2014/main" id="{99769E75-11F1-45C6-85E9-ACC99794A193}"/>
            </a:ext>
          </a:extLst>
        </xdr:cNvPr>
        <xdr:cNvSpPr>
          <a:spLocks noChangeShapeType="1"/>
        </xdr:cNvSpPr>
      </xdr:nvSpPr>
      <xdr:spPr bwMode="auto">
        <a:xfrm flipV="1">
          <a:off x="4981575" y="6877050"/>
          <a:ext cx="58102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542925</xdr:colOff>
      <xdr:row>27</xdr:row>
      <xdr:rowOff>85725</xdr:rowOff>
    </xdr:from>
    <xdr:to>
      <xdr:col>15</xdr:col>
      <xdr:colOff>295275</xdr:colOff>
      <xdr:row>31</xdr:row>
      <xdr:rowOff>76200</xdr:rowOff>
    </xdr:to>
    <xdr:sp macro="" textlink="">
      <xdr:nvSpPr>
        <xdr:cNvPr id="6236" name="Rectangle 92">
          <a:extLst>
            <a:ext uri="{FF2B5EF4-FFF2-40B4-BE49-F238E27FC236}">
              <a16:creationId xmlns:a16="http://schemas.microsoft.com/office/drawing/2014/main" id="{86B632BF-9FEB-41D6-9191-DB17C0EF36F1}"/>
            </a:ext>
          </a:extLst>
        </xdr:cNvPr>
        <xdr:cNvSpPr>
          <a:spLocks noChangeArrowheads="1"/>
        </xdr:cNvSpPr>
      </xdr:nvSpPr>
      <xdr:spPr bwMode="auto">
        <a:xfrm>
          <a:off x="3933825" y="6981825"/>
          <a:ext cx="455295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</a:t>
          </a:r>
          <a:r>
            <a:rPr lang="en-I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en-IE" sz="1100" b="1" i="0" u="none" strike="noStrike" baseline="0">
              <a:solidFill>
                <a:srgbClr val="000000"/>
              </a:solidFill>
              <a:latin typeface="Gill Sans MT"/>
              <a:cs typeface="Arial"/>
            </a:rPr>
            <a:t>Abs. acetic acid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This is calculated automatically from (A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2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-A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sample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- (A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2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-A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blank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.</a:t>
          </a:r>
          <a:endParaRPr lang="en-IE"/>
        </a:p>
      </xdr:txBody>
    </xdr:sp>
    <xdr:clientData/>
  </xdr:twoCellAnchor>
  <xdr:twoCellAnchor>
    <xdr:from>
      <xdr:col>11</xdr:col>
      <xdr:colOff>209550</xdr:colOff>
      <xdr:row>21</xdr:row>
      <xdr:rowOff>38100</xdr:rowOff>
    </xdr:from>
    <xdr:to>
      <xdr:col>11</xdr:col>
      <xdr:colOff>295275</xdr:colOff>
      <xdr:row>21</xdr:row>
      <xdr:rowOff>152400</xdr:rowOff>
    </xdr:to>
    <xdr:sp macro="" textlink="">
      <xdr:nvSpPr>
        <xdr:cNvPr id="6525" name="AutoShape 94">
          <a:extLst>
            <a:ext uri="{FF2B5EF4-FFF2-40B4-BE49-F238E27FC236}">
              <a16:creationId xmlns:a16="http://schemas.microsoft.com/office/drawing/2014/main" id="{21C08634-6601-4FE0-A079-7FD55ABBA62C}"/>
            </a:ext>
          </a:extLst>
        </xdr:cNvPr>
        <xdr:cNvSpPr>
          <a:spLocks noChangeArrowheads="1"/>
        </xdr:cNvSpPr>
      </xdr:nvSpPr>
      <xdr:spPr bwMode="auto">
        <a:xfrm>
          <a:off x="5505450" y="5819775"/>
          <a:ext cx="8572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16</xdr:col>
      <xdr:colOff>1</xdr:colOff>
      <xdr:row>6</xdr:row>
      <xdr:rowOff>115601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5BE645-73BF-4560-8601-10B7D60DC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95250"/>
          <a:ext cx="8458200" cy="1372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12</xdr:row>
      <xdr:rowOff>47625</xdr:rowOff>
    </xdr:from>
    <xdr:to>
      <xdr:col>10</xdr:col>
      <xdr:colOff>266700</xdr:colOff>
      <xdr:row>12</xdr:row>
      <xdr:rowOff>152400</xdr:rowOff>
    </xdr:to>
    <xdr:sp macro="" textlink="">
      <xdr:nvSpPr>
        <xdr:cNvPr id="2192" name="AutoShape 11">
          <a:extLst>
            <a:ext uri="{FF2B5EF4-FFF2-40B4-BE49-F238E27FC236}">
              <a16:creationId xmlns:a16="http://schemas.microsoft.com/office/drawing/2014/main" id="{EA040C75-7223-4F46-9089-44F6AF66424D}"/>
            </a:ext>
          </a:extLst>
        </xdr:cNvPr>
        <xdr:cNvSpPr>
          <a:spLocks noChangeArrowheads="1"/>
        </xdr:cNvSpPr>
      </xdr:nvSpPr>
      <xdr:spPr bwMode="auto">
        <a:xfrm>
          <a:off x="4972050" y="3371850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361950</xdr:colOff>
      <xdr:row>3</xdr:row>
      <xdr:rowOff>85725</xdr:rowOff>
    </xdr:from>
    <xdr:to>
      <xdr:col>16</xdr:col>
      <xdr:colOff>447675</xdr:colOff>
      <xdr:row>4</xdr:row>
      <xdr:rowOff>76200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2B962F-1758-44B6-AFC1-1D17D952A934}"/>
            </a:ext>
          </a:extLst>
        </xdr:cNvPr>
        <xdr:cNvSpPr txBox="1">
          <a:spLocks noChangeArrowheads="1"/>
        </xdr:cNvSpPr>
      </xdr:nvSpPr>
      <xdr:spPr bwMode="auto">
        <a:xfrm>
          <a:off x="6915150" y="1628775"/>
          <a:ext cx="9144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14</xdr:col>
      <xdr:colOff>361950</xdr:colOff>
      <xdr:row>4</xdr:row>
      <xdr:rowOff>85725</xdr:rowOff>
    </xdr:from>
    <xdr:to>
      <xdr:col>16</xdr:col>
      <xdr:colOff>447675</xdr:colOff>
      <xdr:row>5</xdr:row>
      <xdr:rowOff>114300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DDE68B2-6A3D-4C45-895B-149E51612C55}"/>
            </a:ext>
          </a:extLst>
        </xdr:cNvPr>
        <xdr:cNvSpPr txBox="1">
          <a:spLocks noChangeArrowheads="1"/>
        </xdr:cNvSpPr>
      </xdr:nvSpPr>
      <xdr:spPr bwMode="auto">
        <a:xfrm>
          <a:off x="6915150" y="1800225"/>
          <a:ext cx="9144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14</xdr:col>
      <xdr:colOff>361950</xdr:colOff>
      <xdr:row>4</xdr:row>
      <xdr:rowOff>85725</xdr:rowOff>
    </xdr:from>
    <xdr:to>
      <xdr:col>16</xdr:col>
      <xdr:colOff>85725</xdr:colOff>
      <xdr:row>4</xdr:row>
      <xdr:rowOff>85725</xdr:rowOff>
    </xdr:to>
    <xdr:sp macro="" textlink="">
      <xdr:nvSpPr>
        <xdr:cNvPr id="2195" name="Line 29">
          <a:extLst>
            <a:ext uri="{FF2B5EF4-FFF2-40B4-BE49-F238E27FC236}">
              <a16:creationId xmlns:a16="http://schemas.microsoft.com/office/drawing/2014/main" id="{D8292417-AFBB-4132-89B4-8C90B0502325}"/>
            </a:ext>
          </a:extLst>
        </xdr:cNvPr>
        <xdr:cNvSpPr>
          <a:spLocks noChangeShapeType="1"/>
        </xdr:cNvSpPr>
      </xdr:nvSpPr>
      <xdr:spPr bwMode="auto">
        <a:xfrm>
          <a:off x="6915150" y="1828800"/>
          <a:ext cx="552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361950</xdr:colOff>
      <xdr:row>4</xdr:row>
      <xdr:rowOff>85725</xdr:rowOff>
    </xdr:from>
    <xdr:to>
      <xdr:col>16</xdr:col>
      <xdr:colOff>66675</xdr:colOff>
      <xdr:row>4</xdr:row>
      <xdr:rowOff>85725</xdr:rowOff>
    </xdr:to>
    <xdr:sp macro="" textlink="">
      <xdr:nvSpPr>
        <xdr:cNvPr id="2196" name="Line 30">
          <a:extLst>
            <a:ext uri="{FF2B5EF4-FFF2-40B4-BE49-F238E27FC236}">
              <a16:creationId xmlns:a16="http://schemas.microsoft.com/office/drawing/2014/main" id="{F17A95A8-EFF1-43DD-8B17-11FAD47E350B}"/>
            </a:ext>
          </a:extLst>
        </xdr:cNvPr>
        <xdr:cNvSpPr>
          <a:spLocks noChangeShapeType="1"/>
        </xdr:cNvSpPr>
      </xdr:nvSpPr>
      <xdr:spPr bwMode="auto">
        <a:xfrm flipH="1">
          <a:off x="6915150" y="1828800"/>
          <a:ext cx="5334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361950</xdr:colOff>
      <xdr:row>4</xdr:row>
      <xdr:rowOff>114300</xdr:rowOff>
    </xdr:from>
    <xdr:to>
      <xdr:col>16</xdr:col>
      <xdr:colOff>180975</xdr:colOff>
      <xdr:row>4</xdr:row>
      <xdr:rowOff>114300</xdr:rowOff>
    </xdr:to>
    <xdr:sp macro="" textlink="">
      <xdr:nvSpPr>
        <xdr:cNvPr id="2197" name="Line 31">
          <a:extLst>
            <a:ext uri="{FF2B5EF4-FFF2-40B4-BE49-F238E27FC236}">
              <a16:creationId xmlns:a16="http://schemas.microsoft.com/office/drawing/2014/main" id="{D57B4D30-7DF1-48F1-8C41-0323B1D43303}"/>
            </a:ext>
          </a:extLst>
        </xdr:cNvPr>
        <xdr:cNvSpPr>
          <a:spLocks noChangeShapeType="1"/>
        </xdr:cNvSpPr>
      </xdr:nvSpPr>
      <xdr:spPr bwMode="auto">
        <a:xfrm flipH="1">
          <a:off x="6915150" y="1857375"/>
          <a:ext cx="647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33</xdr:row>
      <xdr:rowOff>180975</xdr:rowOff>
    </xdr:from>
    <xdr:to>
      <xdr:col>4</xdr:col>
      <xdr:colOff>114300</xdr:colOff>
      <xdr:row>34</xdr:row>
      <xdr:rowOff>152400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FC8A9F9-0F9E-4124-9A9B-59F482F78574}"/>
            </a:ext>
          </a:extLst>
        </xdr:cNvPr>
        <xdr:cNvSpPr txBox="1">
          <a:spLocks noChangeArrowheads="1"/>
        </xdr:cNvSpPr>
      </xdr:nvSpPr>
      <xdr:spPr bwMode="auto">
        <a:xfrm>
          <a:off x="247650" y="7239000"/>
          <a:ext cx="14954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 editAs="oneCell">
    <xdr:from>
      <xdr:col>1</xdr:col>
      <xdr:colOff>1</xdr:colOff>
      <xdr:row>1</xdr:row>
      <xdr:rowOff>0</xdr:rowOff>
    </xdr:from>
    <xdr:to>
      <xdr:col>18</xdr:col>
      <xdr:colOff>0</xdr:colOff>
      <xdr:row>2</xdr:row>
      <xdr:rowOff>76700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028B5F-8847-46C0-9DF9-E8FC36010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95250"/>
          <a:ext cx="8277224" cy="1343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upportcs.megazyme.com/support/hom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1"/>
  <sheetViews>
    <sheetView zoomScaleNormal="82" workbookViewId="0">
      <selection activeCell="P8" sqref="P8"/>
    </sheetView>
  </sheetViews>
  <sheetFormatPr defaultColWidth="12.28515625" defaultRowHeight="15" x14ac:dyDescent="0.3"/>
  <cols>
    <col min="1" max="2" width="1.7109375" style="25" customWidth="1"/>
    <col min="3" max="3" width="7" style="34" customWidth="1"/>
    <col min="4" max="4" width="16.42578125" style="25" customWidth="1"/>
    <col min="5" max="6" width="11.140625" style="25" customWidth="1"/>
    <col min="7" max="7" width="1.7109375" style="25" customWidth="1"/>
    <col min="8" max="8" width="11.140625" style="25" customWidth="1"/>
    <col min="9" max="9" width="8.28515625" style="25" customWidth="1"/>
    <col min="10" max="10" width="7.7109375" style="25" customWidth="1"/>
    <col min="11" max="11" width="1.42578125" style="25" customWidth="1"/>
    <col min="12" max="12" width="11.42578125" style="25" customWidth="1"/>
    <col min="13" max="13" width="10.7109375" style="25" customWidth="1"/>
    <col min="14" max="14" width="10.28515625" style="25" customWidth="1"/>
    <col min="15" max="15" width="11" style="25" customWidth="1"/>
    <col min="16" max="16" width="5.7109375" style="25" customWidth="1"/>
    <col min="17" max="17" width="73.140625" style="25" customWidth="1"/>
    <col min="18" max="16384" width="12.28515625" style="25"/>
  </cols>
  <sheetData>
    <row r="1" spans="1:17" ht="7.7" customHeight="1" x14ac:dyDescent="0.3">
      <c r="A1" s="24"/>
      <c r="B1" s="24"/>
      <c r="C1" s="31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3.7" customHeight="1" x14ac:dyDescent="0.3">
      <c r="A2" s="24"/>
      <c r="B2" s="26"/>
      <c r="C2" s="3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4"/>
    </row>
    <row r="3" spans="1:17" ht="27" customHeight="1" x14ac:dyDescent="0.3">
      <c r="A3" s="24"/>
      <c r="B3" s="26"/>
      <c r="C3" s="32"/>
      <c r="D3" s="27"/>
      <c r="E3" s="27"/>
      <c r="F3" s="27"/>
      <c r="G3" s="27"/>
      <c r="H3" s="27"/>
      <c r="I3" s="27"/>
      <c r="J3" s="27"/>
      <c r="K3" s="27"/>
      <c r="L3" s="27"/>
      <c r="M3" s="27"/>
      <c r="N3" s="67"/>
      <c r="O3" s="26"/>
      <c r="P3" s="26"/>
      <c r="Q3" s="24"/>
    </row>
    <row r="4" spans="1:17" ht="27" customHeight="1" x14ac:dyDescent="0.3">
      <c r="A4" s="24"/>
      <c r="B4" s="26"/>
      <c r="C4" s="32"/>
      <c r="D4" s="27"/>
      <c r="E4" s="27"/>
      <c r="F4" s="27"/>
      <c r="G4" s="27"/>
      <c r="H4" s="27"/>
      <c r="I4" s="27"/>
      <c r="J4" s="27"/>
      <c r="K4" s="27"/>
      <c r="L4" s="27"/>
      <c r="M4" s="27"/>
      <c r="N4" s="67"/>
      <c r="O4" s="26"/>
      <c r="P4" s="26"/>
      <c r="Q4" s="24"/>
    </row>
    <row r="5" spans="1:17" ht="18.2" customHeight="1" x14ac:dyDescent="0.3">
      <c r="A5" s="24"/>
      <c r="B5" s="26"/>
      <c r="C5" s="33"/>
      <c r="D5" s="47"/>
      <c r="E5" s="47"/>
      <c r="F5" s="47"/>
      <c r="G5" s="47"/>
      <c r="H5" s="47"/>
      <c r="I5" s="47"/>
      <c r="J5" s="47"/>
      <c r="K5" s="47"/>
      <c r="L5" s="47"/>
      <c r="M5" s="47"/>
      <c r="N5" s="67"/>
      <c r="O5" s="26"/>
      <c r="P5" s="26"/>
      <c r="Q5" s="24"/>
    </row>
    <row r="6" spans="1:17" ht="13.5" customHeight="1" x14ac:dyDescent="0.3">
      <c r="A6" s="24"/>
      <c r="B6" s="26"/>
      <c r="C6" s="33"/>
      <c r="D6" s="28"/>
      <c r="E6" s="28"/>
      <c r="F6" s="28"/>
      <c r="G6" s="28"/>
      <c r="H6" s="28"/>
      <c r="I6" s="28"/>
      <c r="J6" s="28"/>
      <c r="K6" s="28"/>
      <c r="L6" s="28"/>
      <c r="M6" s="28"/>
      <c r="N6" s="67"/>
      <c r="O6" s="26"/>
      <c r="P6" s="26"/>
      <c r="Q6" s="24"/>
    </row>
    <row r="7" spans="1:17" s="38" customFormat="1" ht="42.75" customHeight="1" x14ac:dyDescent="0.4">
      <c r="A7" s="24"/>
      <c r="B7" s="26"/>
      <c r="C7" s="68" t="s">
        <v>19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67"/>
      <c r="O7" s="26"/>
      <c r="P7" s="26"/>
      <c r="Q7" s="24"/>
    </row>
    <row r="8" spans="1:17" s="38" customFormat="1" ht="36.75" customHeight="1" x14ac:dyDescent="0.3">
      <c r="A8" s="24"/>
      <c r="B8" s="26"/>
      <c r="C8" s="95" t="s">
        <v>28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26"/>
      <c r="P8" s="26"/>
      <c r="Q8" s="24"/>
    </row>
    <row r="9" spans="1:17" s="38" customFormat="1" ht="45" customHeight="1" x14ac:dyDescent="0.4">
      <c r="A9" s="24"/>
      <c r="B9" s="26"/>
      <c r="C9" s="68" t="s">
        <v>21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26"/>
      <c r="O9" s="26"/>
      <c r="P9" s="26"/>
      <c r="Q9" s="24"/>
    </row>
    <row r="10" spans="1:17" s="38" customFormat="1" ht="18" customHeight="1" x14ac:dyDescent="0.35">
      <c r="A10" s="24"/>
      <c r="B10" s="26"/>
      <c r="C10" s="64" t="s">
        <v>26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26"/>
      <c r="O10" s="26"/>
      <c r="P10" s="26"/>
      <c r="Q10" s="24"/>
    </row>
    <row r="11" spans="1:17" s="38" customFormat="1" ht="18" customHeight="1" x14ac:dyDescent="0.35">
      <c r="A11" s="24"/>
      <c r="B11" s="26"/>
      <c r="C11" s="64" t="s">
        <v>27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26"/>
      <c r="O11" s="26"/>
      <c r="P11" s="26"/>
      <c r="Q11" s="24"/>
    </row>
    <row r="12" spans="1:17" s="38" customFormat="1" ht="9" customHeight="1" x14ac:dyDescent="0.35">
      <c r="A12" s="24"/>
      <c r="B12" s="26"/>
      <c r="C12" s="6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26"/>
      <c r="O12" s="26"/>
      <c r="P12" s="26"/>
      <c r="Q12" s="24"/>
    </row>
    <row r="13" spans="1:17" s="38" customFormat="1" x14ac:dyDescent="0.3">
      <c r="A13" s="24"/>
      <c r="B13" s="26"/>
      <c r="C13" s="32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26"/>
      <c r="O13" s="26"/>
      <c r="P13" s="26"/>
      <c r="Q13" s="24"/>
    </row>
    <row r="14" spans="1:17" s="38" customFormat="1" ht="45.95" customHeight="1" x14ac:dyDescent="0.3">
      <c r="A14" s="24"/>
      <c r="B14" s="26"/>
      <c r="C14" s="32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26"/>
      <c r="O14" s="26"/>
      <c r="P14" s="26"/>
      <c r="Q14" s="24"/>
    </row>
    <row r="15" spans="1:17" s="35" customFormat="1" x14ac:dyDescent="0.3">
      <c r="A15" s="24"/>
      <c r="B15" s="26"/>
      <c r="C15" s="32"/>
      <c r="D15" s="66" t="s">
        <v>14</v>
      </c>
      <c r="E15" s="69"/>
      <c r="F15" s="70"/>
      <c r="G15" s="71"/>
      <c r="H15" s="39"/>
      <c r="I15" s="39"/>
      <c r="J15" s="39"/>
      <c r="K15" s="39"/>
      <c r="L15" s="39"/>
      <c r="M15" s="39"/>
      <c r="N15" s="26"/>
      <c r="O15" s="26"/>
      <c r="P15" s="26"/>
      <c r="Q15" s="24"/>
    </row>
    <row r="16" spans="1:17" s="35" customFormat="1" ht="24.2" customHeight="1" x14ac:dyDescent="0.3">
      <c r="A16" s="24"/>
      <c r="B16" s="26"/>
      <c r="C16" s="32"/>
      <c r="D16" s="25"/>
      <c r="E16" s="72" t="s">
        <v>15</v>
      </c>
      <c r="F16" s="25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4"/>
    </row>
    <row r="17" spans="1:17" s="35" customFormat="1" ht="19.5" x14ac:dyDescent="0.4">
      <c r="A17" s="24"/>
      <c r="B17" s="26"/>
      <c r="C17" s="32"/>
      <c r="D17" s="28"/>
      <c r="E17" s="73" t="s">
        <v>12</v>
      </c>
      <c r="F17" s="73" t="s">
        <v>13</v>
      </c>
      <c r="G17" s="28"/>
      <c r="H17" s="28"/>
      <c r="I17" s="28"/>
      <c r="J17" s="26"/>
      <c r="K17" s="26"/>
      <c r="L17" s="26"/>
      <c r="M17" s="26"/>
      <c r="N17" s="26"/>
      <c r="O17" s="26"/>
      <c r="P17" s="26"/>
      <c r="Q17" s="24"/>
    </row>
    <row r="18" spans="1:17" s="38" customFormat="1" x14ac:dyDescent="0.3">
      <c r="A18" s="24"/>
      <c r="B18" s="26"/>
      <c r="C18" s="32"/>
      <c r="D18" s="28">
        <v>1</v>
      </c>
      <c r="E18" s="74"/>
      <c r="F18" s="74"/>
      <c r="G18" s="28"/>
      <c r="H18" s="28"/>
      <c r="I18" s="28"/>
      <c r="J18" s="26"/>
      <c r="K18" s="26"/>
      <c r="L18" s="26"/>
      <c r="M18" s="26"/>
      <c r="N18" s="26"/>
      <c r="O18" s="26"/>
      <c r="P18" s="26"/>
      <c r="Q18" s="24"/>
    </row>
    <row r="19" spans="1:17" s="38" customFormat="1" x14ac:dyDescent="0.3">
      <c r="A19" s="24"/>
      <c r="B19" s="26"/>
      <c r="C19" s="32"/>
      <c r="D19" s="28">
        <v>2</v>
      </c>
      <c r="E19" s="74"/>
      <c r="F19" s="74"/>
      <c r="G19" s="28"/>
      <c r="H19" s="28"/>
      <c r="I19" s="28"/>
      <c r="J19" s="26"/>
      <c r="K19" s="26"/>
      <c r="L19" s="26"/>
      <c r="M19" s="26"/>
      <c r="N19" s="26"/>
      <c r="O19" s="26"/>
      <c r="P19" s="26"/>
      <c r="Q19" s="24"/>
    </row>
    <row r="20" spans="1:17" s="38" customFormat="1" x14ac:dyDescent="0.3">
      <c r="A20" s="24"/>
      <c r="B20" s="26"/>
      <c r="C20" s="32"/>
      <c r="D20" s="26"/>
      <c r="E20" s="26"/>
      <c r="F20" s="26"/>
      <c r="G20" s="26"/>
      <c r="H20" s="26"/>
      <c r="I20" s="26"/>
      <c r="J20" s="28"/>
      <c r="K20" s="28"/>
      <c r="L20" s="28"/>
      <c r="M20" s="28"/>
      <c r="N20" s="26"/>
      <c r="O20" s="26"/>
      <c r="P20" s="26"/>
      <c r="Q20" s="24"/>
    </row>
    <row r="21" spans="1:17" s="38" customFormat="1" x14ac:dyDescent="0.3">
      <c r="A21" s="24"/>
      <c r="B21" s="26"/>
      <c r="C21" s="32"/>
      <c r="D21" s="26"/>
      <c r="E21" s="72" t="s">
        <v>16</v>
      </c>
      <c r="F21" s="26"/>
      <c r="G21" s="26"/>
      <c r="H21" s="26"/>
      <c r="I21" s="26"/>
      <c r="J21" s="26"/>
      <c r="K21" s="26"/>
      <c r="L21" s="72" t="s">
        <v>1</v>
      </c>
      <c r="M21" s="75"/>
      <c r="N21" s="26"/>
      <c r="O21" s="26"/>
      <c r="P21" s="26"/>
      <c r="Q21" s="24"/>
    </row>
    <row r="22" spans="1:17" s="38" customFormat="1" ht="45" x14ac:dyDescent="0.3">
      <c r="A22" s="24"/>
      <c r="B22" s="26"/>
      <c r="C22" s="32"/>
      <c r="D22" s="29" t="s">
        <v>0</v>
      </c>
      <c r="E22" s="76" t="s">
        <v>12</v>
      </c>
      <c r="F22" s="76" t="s">
        <v>13</v>
      </c>
      <c r="G22" s="93"/>
      <c r="H22" s="30" t="s">
        <v>17</v>
      </c>
      <c r="I22" s="30" t="s">
        <v>18</v>
      </c>
      <c r="J22" s="26"/>
      <c r="K22" s="77"/>
      <c r="L22" s="30" t="s">
        <v>29</v>
      </c>
      <c r="M22" s="30" t="s">
        <v>30</v>
      </c>
      <c r="N22" s="30" t="s">
        <v>2</v>
      </c>
      <c r="O22" s="30" t="s">
        <v>31</v>
      </c>
      <c r="P22" s="26"/>
      <c r="Q22" s="24"/>
    </row>
    <row r="23" spans="1:17" s="38" customFormat="1" x14ac:dyDescent="0.3">
      <c r="A23" s="24"/>
      <c r="B23" s="26"/>
      <c r="C23" s="32"/>
      <c r="D23" s="78"/>
      <c r="E23" s="74"/>
      <c r="F23" s="74"/>
      <c r="G23" s="94"/>
      <c r="H23" s="79">
        <v>0.1</v>
      </c>
      <c r="I23" s="78">
        <v>1</v>
      </c>
      <c r="J23" s="26"/>
      <c r="K23" s="26"/>
      <c r="L23" s="51" t="s">
        <v>20</v>
      </c>
      <c r="M23" s="80"/>
      <c r="N23" s="81"/>
      <c r="O23" s="80" t="s">
        <v>20</v>
      </c>
      <c r="P23" s="26"/>
      <c r="Q23" s="24"/>
    </row>
    <row r="24" spans="1:17" s="38" customFormat="1" x14ac:dyDescent="0.3">
      <c r="A24" s="24"/>
      <c r="B24" s="26"/>
      <c r="C24" s="32"/>
      <c r="D24" s="78"/>
      <c r="E24" s="74"/>
      <c r="F24" s="74"/>
      <c r="G24" s="94"/>
      <c r="H24" s="79">
        <v>0.1</v>
      </c>
      <c r="I24" s="78">
        <v>1</v>
      </c>
      <c r="J24" s="26"/>
      <c r="K24" s="26"/>
      <c r="L24" s="51" t="s">
        <v>20</v>
      </c>
      <c r="M24" s="80"/>
      <c r="N24" s="81"/>
      <c r="O24" s="80" t="s">
        <v>20</v>
      </c>
      <c r="P24" s="26"/>
      <c r="Q24" s="24"/>
    </row>
    <row r="25" spans="1:17" s="38" customFormat="1" x14ac:dyDescent="0.3">
      <c r="A25" s="24"/>
      <c r="B25" s="26"/>
      <c r="C25" s="32"/>
      <c r="D25" s="78"/>
      <c r="E25" s="74"/>
      <c r="F25" s="74"/>
      <c r="G25" s="94"/>
      <c r="H25" s="79">
        <v>0.1</v>
      </c>
      <c r="I25" s="78">
        <v>1</v>
      </c>
      <c r="J25" s="26"/>
      <c r="K25" s="26"/>
      <c r="L25" s="51" t="s">
        <v>20</v>
      </c>
      <c r="M25" s="80"/>
      <c r="N25" s="81"/>
      <c r="O25" s="80" t="s">
        <v>20</v>
      </c>
      <c r="P25" s="26"/>
      <c r="Q25" s="24"/>
    </row>
    <row r="26" spans="1:17" s="38" customFormat="1" x14ac:dyDescent="0.3">
      <c r="A26" s="24"/>
      <c r="B26" s="26"/>
      <c r="C26" s="32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26"/>
      <c r="O26" s="26"/>
      <c r="P26" s="26"/>
      <c r="Q26" s="24"/>
    </row>
    <row r="27" spans="1:17" s="38" customFormat="1" x14ac:dyDescent="0.3">
      <c r="A27" s="24"/>
      <c r="B27" s="26"/>
      <c r="C27" s="32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26"/>
      <c r="O27" s="26"/>
      <c r="P27" s="26"/>
      <c r="Q27" s="24"/>
    </row>
    <row r="28" spans="1:17" s="38" customFormat="1" x14ac:dyDescent="0.3">
      <c r="A28" s="24"/>
      <c r="B28" s="26"/>
      <c r="C28" s="32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26"/>
      <c r="O28" s="26"/>
      <c r="P28" s="26"/>
      <c r="Q28" s="24"/>
    </row>
    <row r="29" spans="1:17" s="38" customFormat="1" x14ac:dyDescent="0.3">
      <c r="A29" s="24"/>
      <c r="B29" s="26"/>
      <c r="C29" s="32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26"/>
      <c r="O29" s="26"/>
      <c r="P29" s="26"/>
      <c r="Q29" s="24"/>
    </row>
    <row r="30" spans="1:17" s="38" customFormat="1" x14ac:dyDescent="0.3">
      <c r="A30" s="24"/>
      <c r="B30" s="26"/>
      <c r="C30" s="32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26"/>
      <c r="O30" s="26"/>
      <c r="P30" s="26"/>
      <c r="Q30" s="24"/>
    </row>
    <row r="31" spans="1:17" s="38" customFormat="1" x14ac:dyDescent="0.3">
      <c r="A31" s="24"/>
      <c r="B31" s="26"/>
      <c r="C31" s="32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26"/>
      <c r="O31" s="26"/>
      <c r="P31" s="26"/>
      <c r="Q31" s="24"/>
    </row>
    <row r="32" spans="1:17" s="38" customFormat="1" x14ac:dyDescent="0.3">
      <c r="A32" s="24"/>
      <c r="B32" s="26"/>
      <c r="C32" s="32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26"/>
      <c r="O32" s="26"/>
      <c r="P32" s="26"/>
      <c r="Q32" s="24"/>
    </row>
    <row r="33" spans="1:17" s="38" customFormat="1" x14ac:dyDescent="0.3">
      <c r="A33" s="24"/>
      <c r="B33" s="26"/>
      <c r="C33" s="32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26"/>
      <c r="O33" s="26"/>
      <c r="P33" s="26"/>
      <c r="Q33" s="24"/>
    </row>
    <row r="34" spans="1:17" s="38" customFormat="1" x14ac:dyDescent="0.3">
      <c r="A34" s="24"/>
      <c r="B34" s="26"/>
      <c r="C34" s="32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26"/>
      <c r="O34" s="26"/>
      <c r="P34" s="26"/>
      <c r="Q34" s="24"/>
    </row>
    <row r="35" spans="1:17" s="38" customFormat="1" x14ac:dyDescent="0.3">
      <c r="A35" s="24"/>
      <c r="B35" s="26"/>
      <c r="C35" s="32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26"/>
      <c r="O35" s="26"/>
      <c r="P35" s="26"/>
      <c r="Q35" s="24"/>
    </row>
    <row r="36" spans="1:17" s="38" customFormat="1" x14ac:dyDescent="0.3">
      <c r="A36" s="24"/>
      <c r="B36" s="26"/>
      <c r="C36" s="32"/>
      <c r="D36" s="40"/>
      <c r="E36" s="40"/>
      <c r="F36" s="40"/>
      <c r="G36" s="40"/>
      <c r="H36" s="40" t="s">
        <v>22</v>
      </c>
      <c r="I36" s="40"/>
      <c r="J36" s="40"/>
      <c r="K36" s="40"/>
      <c r="L36" s="40"/>
      <c r="M36" s="40"/>
      <c r="N36" s="26"/>
      <c r="O36" s="26"/>
      <c r="P36" s="26"/>
      <c r="Q36" s="24"/>
    </row>
    <row r="37" spans="1:17" s="38" customFormat="1" x14ac:dyDescent="0.3">
      <c r="A37" s="24"/>
      <c r="B37" s="26"/>
      <c r="C37" s="32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26"/>
      <c r="O37" s="26"/>
      <c r="P37" s="26"/>
      <c r="Q37" s="24"/>
    </row>
    <row r="38" spans="1:17" s="38" customFormat="1" x14ac:dyDescent="0.3">
      <c r="A38" s="24"/>
      <c r="B38" s="26"/>
      <c r="C38" s="32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26"/>
      <c r="O38" s="26"/>
      <c r="P38" s="26"/>
      <c r="Q38" s="24"/>
    </row>
    <row r="39" spans="1:17" s="38" customFormat="1" ht="28.7" customHeight="1" x14ac:dyDescent="0.3">
      <c r="A39" s="24"/>
      <c r="B39" s="26"/>
      <c r="C39" s="32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26"/>
      <c r="O39" s="26"/>
      <c r="P39" s="26"/>
      <c r="Q39" s="24"/>
    </row>
    <row r="40" spans="1:17" s="38" customFormat="1" ht="16.7" customHeight="1" x14ac:dyDescent="0.4">
      <c r="A40" s="24"/>
      <c r="B40" s="26"/>
      <c r="C40" s="82" t="s">
        <v>6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26"/>
      <c r="P40" s="26"/>
      <c r="Q40" s="24"/>
    </row>
    <row r="41" spans="1:17" s="43" customFormat="1" ht="24.95" customHeight="1" x14ac:dyDescent="0.35">
      <c r="A41" s="42"/>
      <c r="B41" s="45"/>
      <c r="C41" s="83" t="s">
        <v>7</v>
      </c>
      <c r="D41" s="61"/>
      <c r="E41" s="61"/>
      <c r="F41" s="61"/>
      <c r="G41" s="61"/>
      <c r="I41" s="61"/>
      <c r="J41" s="61"/>
      <c r="K41" s="61"/>
      <c r="L41" s="61"/>
      <c r="M41" s="61"/>
      <c r="N41" s="60"/>
      <c r="O41" s="45"/>
      <c r="P41" s="45"/>
      <c r="Q41" s="42"/>
    </row>
    <row r="42" spans="1:17" s="44" customFormat="1" ht="24.2" customHeight="1" x14ac:dyDescent="0.35">
      <c r="A42" s="42"/>
      <c r="B42" s="45"/>
      <c r="C42" s="97" t="s">
        <v>8</v>
      </c>
      <c r="D42" s="98"/>
      <c r="E42" s="99"/>
      <c r="F42" s="99"/>
      <c r="G42" s="85"/>
      <c r="H42" s="61"/>
      <c r="I42" s="85"/>
      <c r="J42" s="85"/>
      <c r="K42" s="85"/>
      <c r="L42" s="85"/>
      <c r="M42" s="85"/>
      <c r="N42" s="61"/>
      <c r="O42" s="46"/>
      <c r="P42" s="46"/>
      <c r="Q42" s="42"/>
    </row>
    <row r="43" spans="1:17" s="44" customFormat="1" ht="36" customHeight="1" x14ac:dyDescent="0.3">
      <c r="A43" s="42"/>
      <c r="B43" s="45"/>
      <c r="C43" s="98"/>
      <c r="D43" s="98"/>
      <c r="E43" s="99"/>
      <c r="F43" s="99"/>
      <c r="G43" s="85"/>
      <c r="H43" s="86" t="s">
        <v>9</v>
      </c>
      <c r="I43" s="85"/>
      <c r="J43" s="85"/>
      <c r="K43" s="85"/>
      <c r="L43" s="85"/>
      <c r="M43" s="85"/>
      <c r="N43" s="86"/>
      <c r="O43" s="46"/>
      <c r="P43" s="46"/>
      <c r="Q43" s="42"/>
    </row>
    <row r="44" spans="1:17" s="44" customFormat="1" ht="30.95" customHeight="1" x14ac:dyDescent="0.35">
      <c r="A44" s="42"/>
      <c r="B44" s="45"/>
      <c r="C44" s="62" t="s">
        <v>3</v>
      </c>
      <c r="D44" s="62"/>
      <c r="E44" s="62"/>
      <c r="F44" s="62"/>
      <c r="G44" s="62"/>
      <c r="H44" s="87"/>
      <c r="I44" s="62"/>
      <c r="J44" s="62"/>
      <c r="K44" s="62"/>
      <c r="L44" s="62"/>
      <c r="M44" s="62"/>
      <c r="N44" s="87"/>
      <c r="O44" s="46"/>
      <c r="P44" s="46"/>
      <c r="Q44" s="42"/>
    </row>
    <row r="45" spans="1:17" s="44" customFormat="1" ht="16.7" customHeight="1" x14ac:dyDescent="0.35">
      <c r="A45" s="42"/>
      <c r="B45" s="45"/>
      <c r="C45" s="63" t="s">
        <v>10</v>
      </c>
      <c r="D45" s="62"/>
      <c r="E45" s="62"/>
      <c r="F45" s="62"/>
      <c r="G45" s="62"/>
      <c r="H45" s="86" t="s">
        <v>32</v>
      </c>
      <c r="I45" s="62"/>
      <c r="J45" s="62"/>
      <c r="K45" s="62"/>
      <c r="L45" s="62"/>
      <c r="M45" s="62"/>
      <c r="N45" s="86"/>
      <c r="O45" s="46"/>
      <c r="P45" s="46"/>
      <c r="Q45" s="42"/>
    </row>
    <row r="46" spans="1:17" s="44" customFormat="1" ht="16.7" customHeight="1" x14ac:dyDescent="0.35">
      <c r="A46" s="42"/>
      <c r="B46" s="45"/>
      <c r="C46" s="88" t="s">
        <v>11</v>
      </c>
      <c r="D46" s="62"/>
      <c r="E46" s="62"/>
      <c r="F46" s="62"/>
      <c r="G46" s="62"/>
      <c r="H46" s="86" t="s">
        <v>33</v>
      </c>
      <c r="I46" s="62"/>
      <c r="J46" s="62"/>
      <c r="K46" s="62"/>
      <c r="L46" s="62"/>
      <c r="M46" s="62"/>
      <c r="N46" s="86"/>
      <c r="O46" s="46"/>
      <c r="P46" s="46"/>
      <c r="Q46" s="42"/>
    </row>
    <row r="47" spans="1:17" ht="16.7" customHeight="1" x14ac:dyDescent="0.35">
      <c r="A47" s="42"/>
      <c r="B47" s="45"/>
      <c r="C47" s="88" t="s">
        <v>4</v>
      </c>
      <c r="D47" s="64"/>
      <c r="E47" s="64"/>
      <c r="F47" s="64"/>
      <c r="G47" s="64"/>
      <c r="H47" s="86" t="s">
        <v>5</v>
      </c>
      <c r="I47" s="64"/>
      <c r="J47" s="64"/>
      <c r="K47" s="64"/>
      <c r="L47" s="64"/>
      <c r="M47" s="64"/>
      <c r="N47" s="86"/>
      <c r="O47" s="46"/>
      <c r="P47" s="46"/>
      <c r="Q47" s="42"/>
    </row>
    <row r="48" spans="1:17" ht="16.7" customHeight="1" x14ac:dyDescent="0.35">
      <c r="A48" s="42"/>
      <c r="B48" s="45"/>
      <c r="C48" s="88"/>
      <c r="D48" s="64"/>
      <c r="E48" s="64"/>
      <c r="F48" s="64"/>
      <c r="G48" s="64"/>
      <c r="I48" s="64"/>
      <c r="J48" s="64"/>
      <c r="K48" s="64"/>
      <c r="L48" s="64"/>
      <c r="M48" s="64"/>
      <c r="N48" s="88" t="s">
        <v>34</v>
      </c>
      <c r="O48" s="46"/>
      <c r="P48" s="46"/>
      <c r="Q48" s="42"/>
    </row>
    <row r="49" spans="1:17" ht="16.7" customHeight="1" x14ac:dyDescent="0.35">
      <c r="A49" s="42"/>
      <c r="B49" s="45"/>
      <c r="C49" s="88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89"/>
      <c r="O49" s="46"/>
      <c r="P49" s="46"/>
      <c r="Q49" s="42"/>
    </row>
    <row r="50" spans="1:17" s="43" customFormat="1" ht="9.1999999999999993" customHeight="1" x14ac:dyDescent="0.35">
      <c r="A50" s="42"/>
      <c r="B50" s="4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84"/>
      <c r="O50" s="45"/>
      <c r="P50" s="45"/>
      <c r="Q50" s="42"/>
    </row>
    <row r="51" spans="1:17" s="43" customFormat="1" ht="399.95" customHeight="1" x14ac:dyDescent="0.3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</row>
  </sheetData>
  <sheetProtection password="8E71" sheet="1" objects="1" scenarios="1"/>
  <mergeCells count="2">
    <mergeCell ref="C8:N8"/>
    <mergeCell ref="C42:F43"/>
  </mergeCells>
  <phoneticPr fontId="0" type="noConversion"/>
  <dataValidations count="3">
    <dataValidation allowBlank="1" sqref="C51:M65536 C44 N44 N50:N65536 C46:C49 H44 D44:G49 I44:M49 H49 N48 N5:N7 N1:N2 A1:B1048576 D1:M7 C1:C40 O26:P65536 E9:G14 D9:D15 H9:M15 N9:N20 Q1:IV1048576 O1:P20 D26:G41 I26:N41 H26:H40 G23:G25"/>
    <dataValidation type="decimal" errorStyle="warning" allowBlank="1" showErrorMessage="1" error="Please enter numeric values only." sqref="H18:H19">
      <formula1>0</formula1>
      <formula2>100</formula2>
    </dataValidation>
    <dataValidation type="decimal" allowBlank="1" showErrorMessage="1" error="Enter numeric values only" sqref="N23:N25 E18:F19 E15:G15 E23:F25 H23:I25 K23:K25">
      <formula1>0</formula1>
      <formula2>10000</formula2>
    </dataValidation>
  </dataValidations>
  <hyperlinks>
    <hyperlink ref="H47" r:id="rId1" display="mailto:info@megazyme.com"/>
    <hyperlink ref="H43" r:id="rId2" display="http://www.megazyme.com/"/>
    <hyperlink ref="H46" r:id="rId3"/>
    <hyperlink ref="H45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5" min="1" max="15" man="1"/>
    <brk id="49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zoomScaleNormal="82" workbookViewId="0"/>
  </sheetViews>
  <sheetFormatPr defaultColWidth="12.28515625" defaultRowHeight="15" x14ac:dyDescent="0.3"/>
  <cols>
    <col min="1" max="2" width="1.7109375" style="2" customWidth="1"/>
    <col min="3" max="3" width="4.7109375" style="2" customWidth="1"/>
    <col min="4" max="4" width="16.28515625" style="2" customWidth="1"/>
    <col min="5" max="8" width="11.42578125" style="2" customWidth="1"/>
    <col min="9" max="9" width="1.7109375" style="2" customWidth="1"/>
    <col min="10" max="10" width="10.42578125" style="2" hidden="1" customWidth="1"/>
    <col min="11" max="11" width="12.28515625" style="2" customWidth="1"/>
    <col min="12" max="12" width="10.42578125" style="2" hidden="1" customWidth="1"/>
    <col min="13" max="13" width="12.42578125" style="2" customWidth="1"/>
    <col min="14" max="14" width="1.7109375" style="2" customWidth="1"/>
    <col min="15" max="15" width="12.42578125" style="2" customWidth="1"/>
    <col min="16" max="16" width="9.7109375" style="2" hidden="1" customWidth="1"/>
    <col min="17" max="17" width="12.7109375" style="2" customWidth="1"/>
    <col min="18" max="18" width="2.42578125" style="2" customWidth="1"/>
    <col min="19" max="19" width="200.7109375" style="2" customWidth="1"/>
    <col min="20" max="16384" width="12.28515625" style="2"/>
  </cols>
  <sheetData>
    <row r="1" spans="1:19" ht="7.7" customHeight="1" x14ac:dyDescent="0.3">
      <c r="A1" s="9"/>
      <c r="B1" s="9"/>
      <c r="C1" s="9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99.95" customHeight="1" x14ac:dyDescent="0.3">
      <c r="A2" s="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8"/>
    </row>
    <row r="3" spans="1:19" ht="15" customHeight="1" x14ac:dyDescent="0.3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8"/>
    </row>
    <row r="4" spans="1:19" x14ac:dyDescent="0.3">
      <c r="A4" s="9"/>
      <c r="B4" s="5"/>
      <c r="C4" s="6"/>
      <c r="D4" s="6" t="s">
        <v>14</v>
      </c>
      <c r="E4" s="100"/>
      <c r="F4" s="101"/>
      <c r="G4" s="102"/>
      <c r="H4" s="5"/>
      <c r="I4" s="5"/>
      <c r="J4" s="5"/>
      <c r="K4" s="21"/>
      <c r="L4" s="21"/>
      <c r="M4" s="21"/>
      <c r="N4" s="5"/>
      <c r="O4" s="21"/>
      <c r="P4" s="5"/>
      <c r="Q4" s="5"/>
      <c r="R4" s="5"/>
      <c r="S4" s="8"/>
    </row>
    <row r="5" spans="1:19" ht="15.2" customHeight="1" x14ac:dyDescent="0.3">
      <c r="A5" s="9"/>
      <c r="B5" s="5"/>
      <c r="C5" s="5"/>
      <c r="D5" s="5"/>
      <c r="E5" s="5"/>
      <c r="F5" s="5"/>
      <c r="G5" s="5"/>
      <c r="H5" s="5"/>
      <c r="J5" s="36"/>
      <c r="K5" s="5"/>
      <c r="L5" s="5"/>
      <c r="M5" s="5"/>
      <c r="N5" s="5"/>
      <c r="O5" s="5"/>
      <c r="P5" s="5"/>
      <c r="Q5" s="11"/>
      <c r="R5" s="5"/>
      <c r="S5" s="8"/>
    </row>
    <row r="6" spans="1:19" x14ac:dyDescent="0.3">
      <c r="A6" s="9"/>
      <c r="B6" s="5"/>
      <c r="C6" s="5"/>
      <c r="E6" s="6" t="s">
        <v>15</v>
      </c>
      <c r="G6" s="5"/>
      <c r="H6" s="5"/>
      <c r="I6" s="5"/>
      <c r="J6" s="36"/>
      <c r="K6" s="5"/>
      <c r="L6" s="5"/>
      <c r="M6" s="5"/>
      <c r="N6" s="5"/>
      <c r="O6" s="5"/>
      <c r="P6" s="5"/>
      <c r="Q6" s="11"/>
      <c r="R6" s="5"/>
      <c r="S6" s="8"/>
    </row>
    <row r="7" spans="1:19" ht="19.5" x14ac:dyDescent="0.4">
      <c r="A7" s="9"/>
      <c r="B7" s="5"/>
      <c r="C7" s="4"/>
      <c r="D7" s="4"/>
      <c r="E7" s="56" t="s">
        <v>12</v>
      </c>
      <c r="F7" s="56" t="s">
        <v>13</v>
      </c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8"/>
    </row>
    <row r="8" spans="1:19" x14ac:dyDescent="0.3">
      <c r="A8" s="9"/>
      <c r="B8" s="5"/>
      <c r="C8" s="4"/>
      <c r="D8" s="4">
        <v>1</v>
      </c>
      <c r="E8" s="23"/>
      <c r="F8" s="23"/>
      <c r="G8" s="4"/>
      <c r="H8" s="4"/>
      <c r="I8" s="5"/>
      <c r="J8" s="5"/>
      <c r="K8" s="5"/>
      <c r="L8" s="5"/>
      <c r="M8" s="5"/>
      <c r="N8" s="5"/>
      <c r="O8" s="5"/>
      <c r="P8" s="5"/>
      <c r="Q8" s="5"/>
      <c r="R8" s="5"/>
      <c r="S8" s="8"/>
    </row>
    <row r="9" spans="1:19" x14ac:dyDescent="0.3">
      <c r="A9" s="9"/>
      <c r="B9" s="5"/>
      <c r="C9" s="4"/>
      <c r="D9" s="4">
        <v>2</v>
      </c>
      <c r="E9" s="23"/>
      <c r="F9" s="23"/>
      <c r="G9" s="4"/>
      <c r="H9" s="4"/>
      <c r="I9" s="5"/>
      <c r="J9" s="5"/>
      <c r="K9" s="5"/>
      <c r="L9" s="5"/>
      <c r="M9" s="5"/>
      <c r="N9" s="5"/>
      <c r="O9" s="5"/>
      <c r="P9" s="5"/>
      <c r="Q9" s="5"/>
      <c r="R9" s="5"/>
      <c r="S9" s="8"/>
    </row>
    <row r="10" spans="1:19" x14ac:dyDescent="0.3">
      <c r="A10" s="9"/>
      <c r="B10" s="5"/>
      <c r="C10" s="4"/>
      <c r="D10" s="4"/>
      <c r="E10" s="90">
        <f>IF(COUNT(E8:E9)=0,0,(IF(A1_blank_1=0,0.0000001,A1_blank_1)+IF(A1_blank_2=0,0.0000001,A1_blank_2))/COUNT(E8:E9))</f>
        <v>0</v>
      </c>
      <c r="F10" s="19">
        <f>IF(COUNT(F8:F9)=0,0,(IF(A2_blank_1=0,0.0000001,A2_blank_1)+IF(A2_blank_2=0,0.0000001,A2_blank_2))/COUNT(F8:F9))</f>
        <v>0</v>
      </c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8"/>
    </row>
    <row r="11" spans="1:19" s="3" customFormat="1" x14ac:dyDescent="0.3">
      <c r="A11" s="9"/>
      <c r="B11" s="5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8"/>
    </row>
    <row r="12" spans="1:19" s="3" customFormat="1" x14ac:dyDescent="0.3">
      <c r="A12" s="9"/>
      <c r="B12" s="5"/>
      <c r="D12" s="5"/>
      <c r="E12" s="6" t="s">
        <v>16</v>
      </c>
      <c r="F12" s="5"/>
      <c r="G12" s="5"/>
      <c r="H12" s="5"/>
      <c r="I12" s="5"/>
      <c r="J12" s="5"/>
      <c r="K12" s="6" t="s">
        <v>1</v>
      </c>
      <c r="L12" s="5"/>
      <c r="M12" s="48"/>
      <c r="N12" s="5"/>
      <c r="O12" s="5"/>
      <c r="P12" s="5"/>
      <c r="Q12" s="5"/>
      <c r="R12" s="5"/>
      <c r="S12" s="8"/>
    </row>
    <row r="13" spans="1:19" s="18" customFormat="1" ht="57" customHeight="1" x14ac:dyDescent="0.3">
      <c r="A13" s="13"/>
      <c r="B13" s="14"/>
      <c r="C13" s="15"/>
      <c r="D13" s="12" t="s">
        <v>0</v>
      </c>
      <c r="E13" s="55" t="s">
        <v>12</v>
      </c>
      <c r="F13" s="55" t="s">
        <v>13</v>
      </c>
      <c r="G13" s="20" t="s">
        <v>17</v>
      </c>
      <c r="H13" s="20" t="s">
        <v>18</v>
      </c>
      <c r="I13" s="57"/>
      <c r="J13" s="91" t="s">
        <v>23</v>
      </c>
      <c r="K13" s="30" t="s">
        <v>29</v>
      </c>
      <c r="L13" s="91" t="s">
        <v>24</v>
      </c>
      <c r="M13" s="30" t="s">
        <v>30</v>
      </c>
      <c r="N13" s="57"/>
      <c r="O13" s="20" t="s">
        <v>2</v>
      </c>
      <c r="P13" s="91" t="s">
        <v>25</v>
      </c>
      <c r="Q13" s="30" t="s">
        <v>31</v>
      </c>
      <c r="R13" s="16"/>
      <c r="S13" s="17"/>
    </row>
    <row r="14" spans="1:19" x14ac:dyDescent="0.3">
      <c r="A14" s="9"/>
      <c r="B14" s="5"/>
      <c r="C14" s="1">
        <v>1</v>
      </c>
      <c r="D14" s="22"/>
      <c r="E14" s="23"/>
      <c r="F14" s="23"/>
      <c r="G14" s="53">
        <v>0.1</v>
      </c>
      <c r="H14" s="22">
        <v>1</v>
      </c>
      <c r="I14" s="7"/>
      <c r="J14" s="92">
        <f>(A1_sample-A2_sample)-(A1_blank_ave-A2_blank_ave)</f>
        <v>0</v>
      </c>
      <c r="K14" s="19" t="str">
        <f>IF(OR(ISBLANK(A1_sample),ISBLANK(A2_sample),A1_blank_ave=0,A2_blank_ave=0),"",Change_absorbance)</f>
        <v/>
      </c>
      <c r="L14" s="92">
        <f t="shared" ref="L14:L33" si="0">0.02535*J14*Dilution/Sample_volume</f>
        <v>0</v>
      </c>
      <c r="M14" s="54" t="str">
        <f>IF(OR(ISBLANK(A1_sample),ISBLANK(A2_sample),A1_blank_ave=0,A2_blank_ave=0),"",Concentration_gL)</f>
        <v/>
      </c>
      <c r="N14" s="7"/>
      <c r="O14" s="52"/>
      <c r="P14" s="92" t="e">
        <f>Concentration_gL*100/Sample_con_gL</f>
        <v>#DIV/0!</v>
      </c>
      <c r="Q14" s="54" t="str">
        <f>IF(ISERROR(Concentration_gg),"",Concentration_gg)</f>
        <v/>
      </c>
      <c r="R14" s="5"/>
      <c r="S14" s="8"/>
    </row>
    <row r="15" spans="1:19" x14ac:dyDescent="0.3">
      <c r="A15" s="9"/>
      <c r="B15" s="5"/>
      <c r="C15" s="1">
        <v>2</v>
      </c>
      <c r="D15" s="22"/>
      <c r="E15" s="23"/>
      <c r="F15" s="23"/>
      <c r="G15" s="53">
        <v>0.1</v>
      </c>
      <c r="H15" s="22">
        <v>1</v>
      </c>
      <c r="I15" s="7"/>
      <c r="J15" s="92">
        <f t="shared" ref="J15:J33" si="1">(A1_sample-A2_sample)-(A1_blank_ave-A2_blank_ave)</f>
        <v>0</v>
      </c>
      <c r="K15" s="19" t="str">
        <f t="shared" ref="K15:K33" si="2">IF(OR(ISBLANK(A1_sample),ISBLANK(A2_sample),A1_blank_ave=0,A2_blank_ave=0),"",Change_absorbance)</f>
        <v/>
      </c>
      <c r="L15" s="92">
        <f t="shared" si="0"/>
        <v>0</v>
      </c>
      <c r="M15" s="54" t="str">
        <f t="shared" ref="M15:M33" si="3">IF(OR(ISBLANK(A1_sample),ISBLANK(A2_sample),A1_blank_ave=0,A2_blank_ave=0),"",Concentration_gL)</f>
        <v/>
      </c>
      <c r="N15" s="7"/>
      <c r="O15" s="52"/>
      <c r="P15" s="92" t="e">
        <f>Concentration_gL*100/Sample_con_gL</f>
        <v>#DIV/0!</v>
      </c>
      <c r="Q15" s="54" t="str">
        <f>IF(ISERROR(Concentration_gg),"",Concentration_gg)</f>
        <v/>
      </c>
      <c r="R15" s="5"/>
      <c r="S15" s="8"/>
    </row>
    <row r="16" spans="1:19" x14ac:dyDescent="0.3">
      <c r="A16" s="9"/>
      <c r="B16" s="5"/>
      <c r="C16" s="1">
        <v>3</v>
      </c>
      <c r="D16" s="22"/>
      <c r="E16" s="23"/>
      <c r="F16" s="23"/>
      <c r="G16" s="53">
        <v>0.1</v>
      </c>
      <c r="H16" s="22">
        <v>1</v>
      </c>
      <c r="I16" s="7"/>
      <c r="J16" s="92">
        <f t="shared" si="1"/>
        <v>0</v>
      </c>
      <c r="K16" s="19" t="str">
        <f t="shared" si="2"/>
        <v/>
      </c>
      <c r="L16" s="92">
        <f t="shared" si="0"/>
        <v>0</v>
      </c>
      <c r="M16" s="54" t="str">
        <f t="shared" si="3"/>
        <v/>
      </c>
      <c r="N16" s="7"/>
      <c r="O16" s="52"/>
      <c r="P16" s="92" t="e">
        <f t="shared" ref="P16:P33" si="4">Concentration_gL*100/Sample_con_gL</f>
        <v>#DIV/0!</v>
      </c>
      <c r="Q16" s="54" t="str">
        <f t="shared" ref="Q16:Q33" si="5">IF(ISERROR(Concentration_gg),"",Concentration_gg)</f>
        <v/>
      </c>
      <c r="R16" s="5"/>
      <c r="S16" s="8"/>
    </row>
    <row r="17" spans="1:19" x14ac:dyDescent="0.3">
      <c r="A17" s="9"/>
      <c r="B17" s="5"/>
      <c r="C17" s="1">
        <v>4</v>
      </c>
      <c r="D17" s="22"/>
      <c r="E17" s="23"/>
      <c r="F17" s="23"/>
      <c r="G17" s="53">
        <v>0.1</v>
      </c>
      <c r="H17" s="22">
        <v>1</v>
      </c>
      <c r="I17" s="7"/>
      <c r="J17" s="92">
        <f t="shared" si="1"/>
        <v>0</v>
      </c>
      <c r="K17" s="19" t="str">
        <f t="shared" si="2"/>
        <v/>
      </c>
      <c r="L17" s="92">
        <f t="shared" si="0"/>
        <v>0</v>
      </c>
      <c r="M17" s="54" t="str">
        <f t="shared" si="3"/>
        <v/>
      </c>
      <c r="N17" s="7"/>
      <c r="O17" s="52"/>
      <c r="P17" s="92" t="e">
        <f t="shared" si="4"/>
        <v>#DIV/0!</v>
      </c>
      <c r="Q17" s="54" t="str">
        <f t="shared" si="5"/>
        <v/>
      </c>
      <c r="R17" s="5"/>
      <c r="S17" s="8"/>
    </row>
    <row r="18" spans="1:19" x14ac:dyDescent="0.3">
      <c r="A18" s="9"/>
      <c r="B18" s="5"/>
      <c r="C18" s="1">
        <v>5</v>
      </c>
      <c r="D18" s="22"/>
      <c r="E18" s="23"/>
      <c r="F18" s="23"/>
      <c r="G18" s="53">
        <v>0.1</v>
      </c>
      <c r="H18" s="22">
        <v>1</v>
      </c>
      <c r="I18" s="7"/>
      <c r="J18" s="92">
        <f t="shared" si="1"/>
        <v>0</v>
      </c>
      <c r="K18" s="19" t="str">
        <f t="shared" si="2"/>
        <v/>
      </c>
      <c r="L18" s="92">
        <f t="shared" si="0"/>
        <v>0</v>
      </c>
      <c r="M18" s="54" t="str">
        <f t="shared" si="3"/>
        <v/>
      </c>
      <c r="N18" s="7"/>
      <c r="O18" s="52"/>
      <c r="P18" s="92" t="e">
        <f t="shared" si="4"/>
        <v>#DIV/0!</v>
      </c>
      <c r="Q18" s="54" t="str">
        <f t="shared" si="5"/>
        <v/>
      </c>
      <c r="R18" s="5"/>
      <c r="S18" s="8"/>
    </row>
    <row r="19" spans="1:19" x14ac:dyDescent="0.3">
      <c r="A19" s="9"/>
      <c r="B19" s="5"/>
      <c r="C19" s="1">
        <v>6</v>
      </c>
      <c r="D19" s="22"/>
      <c r="E19" s="23"/>
      <c r="F19" s="23"/>
      <c r="G19" s="53">
        <v>0.1</v>
      </c>
      <c r="H19" s="22">
        <v>1</v>
      </c>
      <c r="I19" s="7"/>
      <c r="J19" s="92">
        <f t="shared" si="1"/>
        <v>0</v>
      </c>
      <c r="K19" s="19" t="str">
        <f t="shared" si="2"/>
        <v/>
      </c>
      <c r="L19" s="92">
        <f t="shared" si="0"/>
        <v>0</v>
      </c>
      <c r="M19" s="54" t="str">
        <f t="shared" si="3"/>
        <v/>
      </c>
      <c r="N19" s="7"/>
      <c r="O19" s="52"/>
      <c r="P19" s="92" t="e">
        <f t="shared" si="4"/>
        <v>#DIV/0!</v>
      </c>
      <c r="Q19" s="54" t="str">
        <f t="shared" si="5"/>
        <v/>
      </c>
      <c r="R19" s="5"/>
      <c r="S19" s="8"/>
    </row>
    <row r="20" spans="1:19" x14ac:dyDescent="0.3">
      <c r="A20" s="9"/>
      <c r="B20" s="5"/>
      <c r="C20" s="1">
        <v>7</v>
      </c>
      <c r="D20" s="22"/>
      <c r="E20" s="23"/>
      <c r="F20" s="23"/>
      <c r="G20" s="53">
        <v>0.1</v>
      </c>
      <c r="H20" s="22">
        <v>1</v>
      </c>
      <c r="I20" s="7"/>
      <c r="J20" s="92">
        <f t="shared" si="1"/>
        <v>0</v>
      </c>
      <c r="K20" s="19" t="str">
        <f t="shared" si="2"/>
        <v/>
      </c>
      <c r="L20" s="92">
        <f t="shared" si="0"/>
        <v>0</v>
      </c>
      <c r="M20" s="54" t="str">
        <f t="shared" si="3"/>
        <v/>
      </c>
      <c r="N20" s="7"/>
      <c r="O20" s="52"/>
      <c r="P20" s="92" t="e">
        <f t="shared" si="4"/>
        <v>#DIV/0!</v>
      </c>
      <c r="Q20" s="54" t="str">
        <f t="shared" si="5"/>
        <v/>
      </c>
      <c r="R20" s="5"/>
      <c r="S20" s="8"/>
    </row>
    <row r="21" spans="1:19" x14ac:dyDescent="0.3">
      <c r="A21" s="9"/>
      <c r="B21" s="5"/>
      <c r="C21" s="1">
        <v>8</v>
      </c>
      <c r="D21" s="22"/>
      <c r="E21" s="23"/>
      <c r="F21" s="23"/>
      <c r="G21" s="53">
        <v>0.1</v>
      </c>
      <c r="H21" s="22">
        <v>1</v>
      </c>
      <c r="I21" s="7"/>
      <c r="J21" s="92">
        <f t="shared" si="1"/>
        <v>0</v>
      </c>
      <c r="K21" s="19" t="str">
        <f t="shared" si="2"/>
        <v/>
      </c>
      <c r="L21" s="92">
        <f t="shared" si="0"/>
        <v>0</v>
      </c>
      <c r="M21" s="54" t="str">
        <f t="shared" si="3"/>
        <v/>
      </c>
      <c r="N21" s="7"/>
      <c r="O21" s="52"/>
      <c r="P21" s="92" t="e">
        <f t="shared" si="4"/>
        <v>#DIV/0!</v>
      </c>
      <c r="Q21" s="54" t="str">
        <f t="shared" si="5"/>
        <v/>
      </c>
      <c r="R21" s="5"/>
      <c r="S21" s="8"/>
    </row>
    <row r="22" spans="1:19" x14ac:dyDescent="0.3">
      <c r="A22" s="9"/>
      <c r="B22" s="5"/>
      <c r="C22" s="1">
        <v>9</v>
      </c>
      <c r="D22" s="22"/>
      <c r="E22" s="23"/>
      <c r="F22" s="23"/>
      <c r="G22" s="53">
        <v>0.1</v>
      </c>
      <c r="H22" s="22">
        <v>1</v>
      </c>
      <c r="I22" s="7"/>
      <c r="J22" s="92">
        <f t="shared" si="1"/>
        <v>0</v>
      </c>
      <c r="K22" s="19" t="str">
        <f t="shared" si="2"/>
        <v/>
      </c>
      <c r="L22" s="92">
        <f t="shared" si="0"/>
        <v>0</v>
      </c>
      <c r="M22" s="54" t="str">
        <f t="shared" si="3"/>
        <v/>
      </c>
      <c r="N22" s="7"/>
      <c r="O22" s="52"/>
      <c r="P22" s="92" t="e">
        <f t="shared" si="4"/>
        <v>#DIV/0!</v>
      </c>
      <c r="Q22" s="54" t="str">
        <f t="shared" si="5"/>
        <v/>
      </c>
      <c r="R22" s="5"/>
      <c r="S22" s="8"/>
    </row>
    <row r="23" spans="1:19" x14ac:dyDescent="0.3">
      <c r="A23" s="9"/>
      <c r="B23" s="5"/>
      <c r="C23" s="1">
        <v>10</v>
      </c>
      <c r="D23" s="22"/>
      <c r="E23" s="23"/>
      <c r="F23" s="23"/>
      <c r="G23" s="53">
        <v>0.1</v>
      </c>
      <c r="H23" s="22">
        <v>1</v>
      </c>
      <c r="I23" s="7"/>
      <c r="J23" s="92">
        <f t="shared" si="1"/>
        <v>0</v>
      </c>
      <c r="K23" s="19" t="str">
        <f t="shared" si="2"/>
        <v/>
      </c>
      <c r="L23" s="92">
        <f t="shared" si="0"/>
        <v>0</v>
      </c>
      <c r="M23" s="54" t="str">
        <f t="shared" si="3"/>
        <v/>
      </c>
      <c r="N23" s="7"/>
      <c r="O23" s="52"/>
      <c r="P23" s="92" t="e">
        <f t="shared" si="4"/>
        <v>#DIV/0!</v>
      </c>
      <c r="Q23" s="54" t="str">
        <f t="shared" si="5"/>
        <v/>
      </c>
      <c r="R23" s="5"/>
      <c r="S23" s="8"/>
    </row>
    <row r="24" spans="1:19" x14ac:dyDescent="0.3">
      <c r="A24" s="9"/>
      <c r="B24" s="5"/>
      <c r="C24" s="1">
        <v>11</v>
      </c>
      <c r="D24" s="22"/>
      <c r="E24" s="23"/>
      <c r="F24" s="23"/>
      <c r="G24" s="53">
        <v>0.1</v>
      </c>
      <c r="H24" s="22">
        <v>1</v>
      </c>
      <c r="I24" s="7"/>
      <c r="J24" s="92">
        <f t="shared" si="1"/>
        <v>0</v>
      </c>
      <c r="K24" s="19" t="str">
        <f t="shared" si="2"/>
        <v/>
      </c>
      <c r="L24" s="92">
        <f t="shared" si="0"/>
        <v>0</v>
      </c>
      <c r="M24" s="54" t="str">
        <f t="shared" si="3"/>
        <v/>
      </c>
      <c r="N24" s="7"/>
      <c r="O24" s="52"/>
      <c r="P24" s="92" t="e">
        <f t="shared" si="4"/>
        <v>#DIV/0!</v>
      </c>
      <c r="Q24" s="54" t="str">
        <f t="shared" si="5"/>
        <v/>
      </c>
      <c r="R24" s="5"/>
      <c r="S24" s="8"/>
    </row>
    <row r="25" spans="1:19" x14ac:dyDescent="0.3">
      <c r="A25" s="9"/>
      <c r="B25" s="5"/>
      <c r="C25" s="1">
        <v>12</v>
      </c>
      <c r="D25" s="22"/>
      <c r="E25" s="23"/>
      <c r="F25" s="23"/>
      <c r="G25" s="53">
        <v>0.1</v>
      </c>
      <c r="H25" s="22">
        <v>1</v>
      </c>
      <c r="I25" s="7"/>
      <c r="J25" s="92">
        <f t="shared" si="1"/>
        <v>0</v>
      </c>
      <c r="K25" s="19" t="str">
        <f t="shared" si="2"/>
        <v/>
      </c>
      <c r="L25" s="92">
        <f t="shared" si="0"/>
        <v>0</v>
      </c>
      <c r="M25" s="54" t="str">
        <f t="shared" si="3"/>
        <v/>
      </c>
      <c r="N25" s="7"/>
      <c r="O25" s="52"/>
      <c r="P25" s="92" t="e">
        <f t="shared" si="4"/>
        <v>#DIV/0!</v>
      </c>
      <c r="Q25" s="54" t="str">
        <f t="shared" si="5"/>
        <v/>
      </c>
      <c r="R25" s="5"/>
      <c r="S25" s="8"/>
    </row>
    <row r="26" spans="1:19" x14ac:dyDescent="0.3">
      <c r="A26" s="9"/>
      <c r="B26" s="5"/>
      <c r="C26" s="1">
        <v>13</v>
      </c>
      <c r="D26" s="22"/>
      <c r="E26" s="23"/>
      <c r="F26" s="23"/>
      <c r="G26" s="53">
        <v>0.1</v>
      </c>
      <c r="H26" s="22">
        <v>1</v>
      </c>
      <c r="I26" s="7"/>
      <c r="J26" s="92">
        <f t="shared" si="1"/>
        <v>0</v>
      </c>
      <c r="K26" s="19" t="str">
        <f t="shared" si="2"/>
        <v/>
      </c>
      <c r="L26" s="92">
        <f t="shared" si="0"/>
        <v>0</v>
      </c>
      <c r="M26" s="54" t="str">
        <f t="shared" si="3"/>
        <v/>
      </c>
      <c r="N26" s="7"/>
      <c r="O26" s="52"/>
      <c r="P26" s="92" t="e">
        <f t="shared" si="4"/>
        <v>#DIV/0!</v>
      </c>
      <c r="Q26" s="54" t="str">
        <f t="shared" si="5"/>
        <v/>
      </c>
      <c r="R26" s="5"/>
      <c r="S26" s="8"/>
    </row>
    <row r="27" spans="1:19" x14ac:dyDescent="0.3">
      <c r="A27" s="9"/>
      <c r="B27" s="5"/>
      <c r="C27" s="1">
        <v>14</v>
      </c>
      <c r="D27" s="22"/>
      <c r="E27" s="23"/>
      <c r="F27" s="23"/>
      <c r="G27" s="53">
        <v>0.1</v>
      </c>
      <c r="H27" s="22">
        <v>1</v>
      </c>
      <c r="I27" s="7"/>
      <c r="J27" s="92">
        <f t="shared" si="1"/>
        <v>0</v>
      </c>
      <c r="K27" s="19" t="str">
        <f t="shared" si="2"/>
        <v/>
      </c>
      <c r="L27" s="92">
        <f t="shared" si="0"/>
        <v>0</v>
      </c>
      <c r="M27" s="54" t="str">
        <f t="shared" si="3"/>
        <v/>
      </c>
      <c r="N27" s="7"/>
      <c r="O27" s="52"/>
      <c r="P27" s="92" t="e">
        <f t="shared" si="4"/>
        <v>#DIV/0!</v>
      </c>
      <c r="Q27" s="54" t="str">
        <f t="shared" si="5"/>
        <v/>
      </c>
      <c r="R27" s="5"/>
      <c r="S27" s="8"/>
    </row>
    <row r="28" spans="1:19" x14ac:dyDescent="0.3">
      <c r="A28" s="9"/>
      <c r="B28" s="5"/>
      <c r="C28" s="1">
        <v>15</v>
      </c>
      <c r="D28" s="22"/>
      <c r="E28" s="23"/>
      <c r="F28" s="23"/>
      <c r="G28" s="53">
        <v>0.1</v>
      </c>
      <c r="H28" s="22">
        <v>1</v>
      </c>
      <c r="I28" s="7"/>
      <c r="J28" s="92">
        <f t="shared" si="1"/>
        <v>0</v>
      </c>
      <c r="K28" s="19" t="str">
        <f t="shared" si="2"/>
        <v/>
      </c>
      <c r="L28" s="92">
        <f t="shared" si="0"/>
        <v>0</v>
      </c>
      <c r="M28" s="54" t="str">
        <f t="shared" si="3"/>
        <v/>
      </c>
      <c r="N28" s="7"/>
      <c r="O28" s="52"/>
      <c r="P28" s="92" t="e">
        <f t="shared" si="4"/>
        <v>#DIV/0!</v>
      </c>
      <c r="Q28" s="54" t="str">
        <f t="shared" si="5"/>
        <v/>
      </c>
      <c r="R28" s="5"/>
      <c r="S28" s="8"/>
    </row>
    <row r="29" spans="1:19" x14ac:dyDescent="0.3">
      <c r="A29" s="9"/>
      <c r="B29" s="5"/>
      <c r="C29" s="1">
        <v>16</v>
      </c>
      <c r="D29" s="22"/>
      <c r="E29" s="23"/>
      <c r="F29" s="23"/>
      <c r="G29" s="53">
        <v>0.1</v>
      </c>
      <c r="H29" s="22">
        <v>1</v>
      </c>
      <c r="I29" s="7"/>
      <c r="J29" s="92">
        <f t="shared" si="1"/>
        <v>0</v>
      </c>
      <c r="K29" s="19" t="str">
        <f t="shared" si="2"/>
        <v/>
      </c>
      <c r="L29" s="92">
        <f t="shared" si="0"/>
        <v>0</v>
      </c>
      <c r="M29" s="54" t="str">
        <f t="shared" si="3"/>
        <v/>
      </c>
      <c r="N29" s="7"/>
      <c r="O29" s="52"/>
      <c r="P29" s="92" t="e">
        <f t="shared" si="4"/>
        <v>#DIV/0!</v>
      </c>
      <c r="Q29" s="54" t="str">
        <f t="shared" si="5"/>
        <v/>
      </c>
      <c r="R29" s="5"/>
      <c r="S29" s="8"/>
    </row>
    <row r="30" spans="1:19" x14ac:dyDescent="0.3">
      <c r="A30" s="9"/>
      <c r="B30" s="5"/>
      <c r="C30" s="1">
        <v>17</v>
      </c>
      <c r="D30" s="22"/>
      <c r="E30" s="23"/>
      <c r="F30" s="23"/>
      <c r="G30" s="53">
        <v>0.1</v>
      </c>
      <c r="H30" s="22">
        <v>1</v>
      </c>
      <c r="I30" s="7"/>
      <c r="J30" s="92">
        <f t="shared" si="1"/>
        <v>0</v>
      </c>
      <c r="K30" s="19" t="str">
        <f t="shared" si="2"/>
        <v/>
      </c>
      <c r="L30" s="92">
        <f t="shared" si="0"/>
        <v>0</v>
      </c>
      <c r="M30" s="54" t="str">
        <f t="shared" si="3"/>
        <v/>
      </c>
      <c r="N30" s="7"/>
      <c r="O30" s="52"/>
      <c r="P30" s="92" t="e">
        <f t="shared" si="4"/>
        <v>#DIV/0!</v>
      </c>
      <c r="Q30" s="54" t="str">
        <f t="shared" si="5"/>
        <v/>
      </c>
      <c r="R30" s="5"/>
      <c r="S30" s="8"/>
    </row>
    <row r="31" spans="1:19" x14ac:dyDescent="0.3">
      <c r="A31" s="9"/>
      <c r="B31" s="5"/>
      <c r="C31" s="1">
        <v>18</v>
      </c>
      <c r="D31" s="22"/>
      <c r="E31" s="23"/>
      <c r="F31" s="23"/>
      <c r="G31" s="53">
        <v>0.1</v>
      </c>
      <c r="H31" s="22">
        <v>1</v>
      </c>
      <c r="I31" s="7"/>
      <c r="J31" s="92">
        <f t="shared" si="1"/>
        <v>0</v>
      </c>
      <c r="K31" s="19" t="str">
        <f t="shared" si="2"/>
        <v/>
      </c>
      <c r="L31" s="92">
        <f t="shared" si="0"/>
        <v>0</v>
      </c>
      <c r="M31" s="54" t="str">
        <f t="shared" si="3"/>
        <v/>
      </c>
      <c r="N31" s="7"/>
      <c r="O31" s="52"/>
      <c r="P31" s="92" t="e">
        <f t="shared" si="4"/>
        <v>#DIV/0!</v>
      </c>
      <c r="Q31" s="54" t="str">
        <f t="shared" si="5"/>
        <v/>
      </c>
      <c r="R31" s="5"/>
      <c r="S31" s="8"/>
    </row>
    <row r="32" spans="1:19" x14ac:dyDescent="0.3">
      <c r="A32" s="9"/>
      <c r="B32" s="5"/>
      <c r="C32" s="1">
        <v>19</v>
      </c>
      <c r="D32" s="22"/>
      <c r="E32" s="23"/>
      <c r="F32" s="23"/>
      <c r="G32" s="53">
        <v>0.1</v>
      </c>
      <c r="H32" s="22">
        <v>1</v>
      </c>
      <c r="I32" s="7"/>
      <c r="J32" s="92">
        <f t="shared" si="1"/>
        <v>0</v>
      </c>
      <c r="K32" s="19" t="str">
        <f t="shared" si="2"/>
        <v/>
      </c>
      <c r="L32" s="92">
        <f t="shared" si="0"/>
        <v>0</v>
      </c>
      <c r="M32" s="54" t="str">
        <f t="shared" si="3"/>
        <v/>
      </c>
      <c r="N32" s="7"/>
      <c r="O32" s="52"/>
      <c r="P32" s="92" t="e">
        <f t="shared" si="4"/>
        <v>#DIV/0!</v>
      </c>
      <c r="Q32" s="54" t="str">
        <f t="shared" si="5"/>
        <v/>
      </c>
      <c r="R32" s="5"/>
      <c r="S32" s="8"/>
    </row>
    <row r="33" spans="1:19" x14ac:dyDescent="0.3">
      <c r="A33" s="9"/>
      <c r="B33" s="5"/>
      <c r="C33" s="1">
        <v>20</v>
      </c>
      <c r="D33" s="22"/>
      <c r="E33" s="23"/>
      <c r="F33" s="23"/>
      <c r="G33" s="53">
        <v>0.1</v>
      </c>
      <c r="H33" s="22">
        <v>1</v>
      </c>
      <c r="I33" s="7"/>
      <c r="J33" s="92">
        <f t="shared" si="1"/>
        <v>0</v>
      </c>
      <c r="K33" s="19" t="str">
        <f t="shared" si="2"/>
        <v/>
      </c>
      <c r="L33" s="92">
        <f t="shared" si="0"/>
        <v>0</v>
      </c>
      <c r="M33" s="54" t="str">
        <f t="shared" si="3"/>
        <v/>
      </c>
      <c r="N33" s="7"/>
      <c r="O33" s="52"/>
      <c r="P33" s="92" t="e">
        <f t="shared" si="4"/>
        <v>#DIV/0!</v>
      </c>
      <c r="Q33" s="54" t="str">
        <f t="shared" si="5"/>
        <v/>
      </c>
      <c r="R33" s="5"/>
      <c r="S33" s="8"/>
    </row>
    <row r="34" spans="1:19" x14ac:dyDescent="0.3">
      <c r="A34" s="9"/>
      <c r="B34" s="5"/>
      <c r="C34" s="5"/>
      <c r="D34" s="49"/>
      <c r="E34" s="50"/>
      <c r="F34" s="50"/>
      <c r="G34" s="50"/>
      <c r="H34" s="50"/>
      <c r="I34" s="5"/>
      <c r="J34" s="5"/>
      <c r="K34" s="36"/>
      <c r="L34" s="36"/>
      <c r="M34" s="36"/>
      <c r="N34" s="5"/>
      <c r="O34" s="50"/>
      <c r="P34" s="5"/>
      <c r="Q34" s="36"/>
      <c r="R34" s="5"/>
      <c r="S34" s="8"/>
    </row>
    <row r="35" spans="1:19" x14ac:dyDescent="0.3">
      <c r="A35" s="9"/>
      <c r="B35" s="5"/>
      <c r="C35" s="5"/>
      <c r="D35" s="49"/>
      <c r="E35" s="50"/>
      <c r="F35" s="50"/>
      <c r="G35" s="50"/>
      <c r="H35" s="50"/>
      <c r="I35" s="5"/>
      <c r="J35" s="5"/>
      <c r="K35" s="36"/>
      <c r="L35" s="36"/>
      <c r="M35" s="36"/>
      <c r="N35" s="5"/>
      <c r="O35" s="50"/>
      <c r="P35" s="5"/>
      <c r="Q35" s="36"/>
      <c r="R35" s="5"/>
      <c r="S35" s="8"/>
    </row>
    <row r="36" spans="1:19" ht="9.1999999999999993" customHeight="1" x14ac:dyDescent="0.3">
      <c r="A36" s="9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8"/>
    </row>
    <row r="37" spans="1:19" ht="399.9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</sheetData>
  <sheetProtection password="8E71" sheet="1" objects="1" scenarios="1"/>
  <mergeCells count="1">
    <mergeCell ref="E4:G4"/>
  </mergeCells>
  <phoneticPr fontId="0" type="noConversion"/>
  <dataValidations count="3">
    <dataValidation type="decimal" errorStyle="warning" allowBlank="1" showErrorMessage="1" error="Please enter numeric values only." sqref="G8:G10 O34:O35 G34:H35 F10">
      <formula1>0</formula1>
      <formula2>100</formula2>
    </dataValidation>
    <dataValidation type="decimal" allowBlank="1" showErrorMessage="1" error="Please enter numeric values only." sqref="E34:F35">
      <formula1>0</formula1>
      <formula2>100</formula2>
    </dataValidation>
    <dataValidation type="decimal" allowBlank="1" showErrorMessage="1" error="Enter numeric values only" sqref="F8:F9 E14:H33 E8:E10 O14:O33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fitToHeight="2" orientation="landscape" horizontalDpi="360" verticalDpi="360"/>
  <headerFooter alignWithMargins="0">
    <oddFooter>&amp;LPrinted on &amp;D, Page &amp;P of &amp;N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Instructions</vt:lpstr>
      <vt:lpstr>MegaCalc</vt:lpstr>
      <vt:lpstr>A1_blank_1</vt:lpstr>
      <vt:lpstr>A1_blank_2</vt:lpstr>
      <vt:lpstr>A1_blank_ave</vt:lpstr>
      <vt:lpstr>A1_sample</vt:lpstr>
      <vt:lpstr>A2_blank_1</vt:lpstr>
      <vt:lpstr>A2_blank_2</vt:lpstr>
      <vt:lpstr>A2_blank_ave</vt:lpstr>
      <vt:lpstr>A2_sample</vt:lpstr>
      <vt:lpstr>Change_absorbance</vt:lpstr>
      <vt:lpstr>Concentration_gg</vt:lpstr>
      <vt:lpstr>Concentration_gL</vt:lpstr>
      <vt:lpstr>Contact_us</vt:lpstr>
      <vt:lpstr>Dilution</vt:lpstr>
      <vt:lpstr>Instructions</vt:lpstr>
      <vt:lpstr>Instructions!Print_Area</vt:lpstr>
      <vt:lpstr>MegaCalc!Print_Area</vt:lpstr>
      <vt:lpstr>MegaCalc!Print_Titles</vt:lpstr>
      <vt:lpstr>Sample_con_gL</vt:lpstr>
      <vt:lpstr>Sample_volume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2005-02-24T18:01:25Z</cp:lastPrinted>
  <dcterms:created xsi:type="dcterms:W3CDTF">2004-10-05T18:50:23Z</dcterms:created>
  <dcterms:modified xsi:type="dcterms:W3CDTF">2019-09-04T14:35:22Z</dcterms:modified>
</cp:coreProperties>
</file>