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MBG4\"/>
    </mc:Choice>
  </mc:AlternateContent>
  <xr:revisionPtr revIDLastSave="0" documentId="13_ncr:48009_{9837125E-F25F-4389-8D6C-EBFB41A48160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MegaCalc!$Q$12:$Q$52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MegaCalc!$P$12:$P$52</definedName>
    <definedName name="Incubation_time_min">MegaCalc!$K$12:$K$52</definedName>
    <definedName name="Instructions">Instructions!$A$2</definedName>
    <definedName name="_xlnm.Print_Area" localSheetId="0">Instructions!$B$2:$P$40</definedName>
    <definedName name="_xlnm.Print_Area" localSheetId="1">MegaCalc!$B$2:$S$52</definedName>
    <definedName name="_xlnm.Print_Titles" localSheetId="1">MegaCalc!$10:$11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MegaCalc!$O$12:$O$52</definedName>
    <definedName name="Total_volume_assay_mL">MegaCalc!$J$12:$J$52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G14" i="1" s="1"/>
  <c r="G15" i="1"/>
  <c r="M15" i="1" s="1"/>
  <c r="Q15" i="1" s="1"/>
  <c r="R15" i="1" s="1"/>
  <c r="G16" i="1"/>
  <c r="M16" i="1"/>
  <c r="G19" i="1"/>
  <c r="M19" i="1" s="1"/>
  <c r="Q19" i="1" s="1"/>
  <c r="R19" i="1" s="1"/>
  <c r="G20" i="1"/>
  <c r="M20" i="1"/>
  <c r="G23" i="1"/>
  <c r="M23" i="1" s="1"/>
  <c r="Q23" i="1" s="1"/>
  <c r="R23" i="1" s="1"/>
  <c r="G24" i="1"/>
  <c r="M24" i="1"/>
  <c r="G27" i="1"/>
  <c r="M27" i="1" s="1"/>
  <c r="Q27" i="1" s="1"/>
  <c r="R27" i="1" s="1"/>
  <c r="G28" i="1"/>
  <c r="M28" i="1"/>
  <c r="G31" i="1"/>
  <c r="M31" i="1" s="1"/>
  <c r="Q31" i="1" s="1"/>
  <c r="R31" i="1" s="1"/>
  <c r="G32" i="1"/>
  <c r="M32" i="1"/>
  <c r="G35" i="1"/>
  <c r="M35" i="1" s="1"/>
  <c r="Q35" i="1" s="1"/>
  <c r="R35" i="1" s="1"/>
  <c r="G36" i="1"/>
  <c r="M36" i="1"/>
  <c r="G39" i="1"/>
  <c r="M39" i="1" s="1"/>
  <c r="Q39" i="1" s="1"/>
  <c r="R39" i="1" s="1"/>
  <c r="G40" i="1"/>
  <c r="M40" i="1"/>
  <c r="G43" i="1"/>
  <c r="M43" i="1" s="1"/>
  <c r="Q43" i="1" s="1"/>
  <c r="R43" i="1" s="1"/>
  <c r="G44" i="1"/>
  <c r="M44" i="1"/>
  <c r="G47" i="1"/>
  <c r="M47" i="1" s="1"/>
  <c r="Q47" i="1" s="1"/>
  <c r="R47" i="1" s="1"/>
  <c r="G48" i="1"/>
  <c r="H48" i="1" s="1"/>
  <c r="G49" i="1"/>
  <c r="M49" i="1" s="1"/>
  <c r="G51" i="1"/>
  <c r="M51" i="1" s="1"/>
  <c r="Q51" i="1"/>
  <c r="R51" i="1" s="1"/>
  <c r="G52" i="1"/>
  <c r="M52" i="1"/>
  <c r="G13" i="1"/>
  <c r="M13" i="1"/>
  <c r="N13" i="1" s="1"/>
  <c r="H15" i="1"/>
  <c r="H16" i="1"/>
  <c r="H19" i="1"/>
  <c r="H20" i="1"/>
  <c r="H24" i="1"/>
  <c r="H27" i="1"/>
  <c r="H28" i="1"/>
  <c r="H31" i="1"/>
  <c r="H32" i="1"/>
  <c r="H35" i="1"/>
  <c r="H36" i="1"/>
  <c r="H40" i="1"/>
  <c r="H44" i="1"/>
  <c r="H47" i="1"/>
  <c r="H51" i="1"/>
  <c r="H52" i="1"/>
  <c r="N19" i="1"/>
  <c r="N27" i="1"/>
  <c r="N35" i="1"/>
  <c r="N43" i="1"/>
  <c r="N51" i="1"/>
  <c r="H13" i="1"/>
  <c r="Q49" i="1" l="1"/>
  <c r="R49" i="1" s="1"/>
  <c r="N49" i="1"/>
  <c r="N47" i="1"/>
  <c r="N31" i="1"/>
  <c r="N15" i="1"/>
  <c r="Q13" i="1"/>
  <c r="R13" i="1" s="1"/>
  <c r="M48" i="1"/>
  <c r="Q52" i="1"/>
  <c r="R52" i="1" s="1"/>
  <c r="N52" i="1"/>
  <c r="Q44" i="1"/>
  <c r="R44" i="1" s="1"/>
  <c r="N44" i="1"/>
  <c r="Q36" i="1"/>
  <c r="R36" i="1" s="1"/>
  <c r="N36" i="1"/>
  <c r="Q28" i="1"/>
  <c r="R28" i="1" s="1"/>
  <c r="N28" i="1"/>
  <c r="H49" i="1"/>
  <c r="Q32" i="1"/>
  <c r="R32" i="1" s="1"/>
  <c r="N32" i="1"/>
  <c r="Q24" i="1"/>
  <c r="R24" i="1" s="1"/>
  <c r="N24" i="1"/>
  <c r="Q16" i="1"/>
  <c r="R16" i="1" s="1"/>
  <c r="N16" i="1"/>
  <c r="H14" i="1"/>
  <c r="M14" i="1"/>
  <c r="Q20" i="1"/>
  <c r="R20" i="1" s="1"/>
  <c r="N20" i="1"/>
  <c r="H39" i="1"/>
  <c r="H23" i="1"/>
  <c r="Q40" i="1"/>
  <c r="R40" i="1" s="1"/>
  <c r="N40" i="1"/>
  <c r="N39" i="1"/>
  <c r="N23" i="1"/>
  <c r="H43" i="1"/>
  <c r="G45" i="1"/>
  <c r="G41" i="1"/>
  <c r="G37" i="1"/>
  <c r="G33" i="1"/>
  <c r="G29" i="1"/>
  <c r="G25" i="1"/>
  <c r="G21" i="1"/>
  <c r="G17" i="1"/>
  <c r="G50" i="1"/>
  <c r="G46" i="1"/>
  <c r="G42" i="1"/>
  <c r="G38" i="1"/>
  <c r="G34" i="1"/>
  <c r="G30" i="1"/>
  <c r="G26" i="1"/>
  <c r="G22" i="1"/>
  <c r="G18" i="1"/>
  <c r="H22" i="1" l="1"/>
  <c r="M22" i="1"/>
  <c r="H38" i="1"/>
  <c r="M38" i="1"/>
  <c r="H33" i="1"/>
  <c r="M33" i="1"/>
  <c r="H26" i="1"/>
  <c r="M26" i="1"/>
  <c r="H42" i="1"/>
  <c r="M42" i="1"/>
  <c r="M21" i="1"/>
  <c r="H21" i="1"/>
  <c r="M37" i="1"/>
  <c r="H37" i="1"/>
  <c r="N14" i="1"/>
  <c r="Q14" i="1"/>
  <c r="R14" i="1" s="1"/>
  <c r="H30" i="1"/>
  <c r="M30" i="1"/>
  <c r="H46" i="1"/>
  <c r="M46" i="1"/>
  <c r="M25" i="1"/>
  <c r="H25" i="1"/>
  <c r="H41" i="1"/>
  <c r="M41" i="1"/>
  <c r="Q48" i="1"/>
  <c r="R48" i="1" s="1"/>
  <c r="N48" i="1"/>
  <c r="H18" i="1"/>
  <c r="M18" i="1"/>
  <c r="H34" i="1"/>
  <c r="M34" i="1"/>
  <c r="H50" i="1"/>
  <c r="M50" i="1"/>
  <c r="M29" i="1"/>
  <c r="H29" i="1"/>
  <c r="M45" i="1"/>
  <c r="H45" i="1"/>
  <c r="H17" i="1"/>
  <c r="M17" i="1"/>
  <c r="Q18" i="1" l="1"/>
  <c r="R18" i="1" s="1"/>
  <c r="N18" i="1"/>
  <c r="N50" i="1"/>
  <c r="Q50" i="1"/>
  <c r="R50" i="1" s="1"/>
  <c r="N46" i="1"/>
  <c r="Q46" i="1"/>
  <c r="R46" i="1" s="1"/>
  <c r="Q38" i="1"/>
  <c r="R38" i="1" s="1"/>
  <c r="N38" i="1"/>
  <c r="Q17" i="1"/>
  <c r="R17" i="1" s="1"/>
  <c r="N17" i="1"/>
  <c r="Q34" i="1"/>
  <c r="R34" i="1" s="1"/>
  <c r="N34" i="1"/>
  <c r="N30" i="1"/>
  <c r="Q30" i="1"/>
  <c r="R30" i="1" s="1"/>
  <c r="Q42" i="1"/>
  <c r="R42" i="1" s="1"/>
  <c r="N42" i="1"/>
  <c r="Q33" i="1"/>
  <c r="R33" i="1" s="1"/>
  <c r="N33" i="1"/>
  <c r="N22" i="1"/>
  <c r="Q22" i="1"/>
  <c r="R22" i="1" s="1"/>
  <c r="N41" i="1"/>
  <c r="Q41" i="1"/>
  <c r="R41" i="1" s="1"/>
  <c r="Q26" i="1"/>
  <c r="R26" i="1" s="1"/>
  <c r="N26" i="1"/>
  <c r="N45" i="1"/>
  <c r="Q45" i="1"/>
  <c r="R45" i="1" s="1"/>
  <c r="Q21" i="1"/>
  <c r="R21" i="1" s="1"/>
  <c r="N21" i="1"/>
  <c r="N29" i="1"/>
  <c r="Q29" i="1"/>
  <c r="R29" i="1" s="1"/>
  <c r="N25" i="1"/>
  <c r="Q25" i="1"/>
  <c r="R25" i="1" s="1"/>
  <c r="Q37" i="1"/>
  <c r="R37" i="1" s="1"/>
  <c r="N37" i="1"/>
</calcChain>
</file>

<file path=xl/sharedStrings.xml><?xml version="1.0" encoding="utf-8"?>
<sst xmlns="http://schemas.openxmlformats.org/spreadsheetml/2006/main" count="63" uniqueCount="41">
  <si>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</si>
  <si>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</si>
  <si>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</si>
  <si>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</si>
  <si>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</si>
  <si>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</si>
  <si>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</si>
  <si>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</si>
  <si>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</si>
  <si>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</si>
  <si>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</si>
  <si>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</si>
  <si>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</si>
  <si>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</si>
  <si>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</si>
  <si>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</si>
  <si>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</si>
  <si>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</si>
  <si>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</si>
  <si>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</si>
  <si>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</si>
  <si>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Incubation time (min)</t>
  </si>
  <si>
    <t>Results</t>
  </si>
  <si>
    <t>Replicate 1</t>
  </si>
  <si>
    <t>Replicate 2</t>
  </si>
  <si>
    <t>Reaction blank absorbance</t>
  </si>
  <si>
    <t/>
  </si>
  <si>
    <t>Sample Absorbance values</t>
  </si>
  <si>
    <t>Sample absorbance values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</si>
  <si>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</si>
  <si>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Megazyme Knowledge Base</t>
  </si>
  <si>
    <t>∆Abs
(sample - blank)</t>
  </si>
  <si>
    <t>MBG4 Units/L</t>
  </si>
  <si>
    <t xml:space="preserve"> MBG4 Units/g</t>
  </si>
  <si>
    <t>MBG4 (Units/L)</t>
  </si>
  <si>
    <t>MBG4 (Units/g)</t>
  </si>
  <si>
    <t>Total  assay volume (mL)</t>
  </si>
  <si>
    <t>MBG4 Units/g</t>
  </si>
  <si>
    <t>MBG4 Units/mL</t>
  </si>
  <si>
    <t>Customer Support</t>
  </si>
  <si>
    <t>K-MBG4 (LICHENASE)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</si>
</sst>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8" formatCode="0.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quotePrefix="1" applyFont="1" applyFill="1" applyBorder="1" applyAlignment="1" applyProtection="1">
      <alignment horizontal="center" vertical="top" wrapText="1"/>
    </xf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82" fontId="1" fillId="5" borderId="1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88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82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82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8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82" fontId="17" fillId="4" borderId="1" xfId="0" applyNumberFormat="1" applyFont="1" applyFill="1" applyBorder="1" applyProtection="1">
      <protection locked="0"/>
    </xf>
    <xf numFmtId="182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88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/>
    <xf numFmtId="188" fontId="1" fillId="2" borderId="0" xfId="0" applyNumberFormat="1" applyFont="1" applyFill="1" applyBorder="1" applyProtection="1"/>
    <xf numFmtId="188" fontId="1" fillId="2" borderId="0" xfId="0" applyNumberFormat="1" applyFont="1" applyFill="1" applyProtection="1"/>
    <xf numFmtId="188" fontId="2" fillId="2" borderId="8" xfId="0" applyNumberFormat="1" applyFont="1" applyFill="1" applyBorder="1" applyAlignment="1" applyProtection="1">
      <alignment horizontal="left" vertical="top" wrapText="1"/>
    </xf>
    <xf numFmtId="188" fontId="2" fillId="2" borderId="9" xfId="0" applyNumberFormat="1" applyFont="1" applyFill="1" applyBorder="1" applyAlignment="1">
      <alignment horizontal="center" vertical="top" wrapText="1"/>
    </xf>
    <xf numFmtId="188" fontId="2" fillId="2" borderId="2" xfId="0" applyNumberFormat="1" applyFont="1" applyFill="1" applyBorder="1" applyAlignment="1">
      <alignment horizontal="center" vertical="top" wrapText="1"/>
    </xf>
    <xf numFmtId="188" fontId="1" fillId="2" borderId="0" xfId="0" applyNumberFormat="1" applyFont="1" applyFill="1" applyBorder="1" applyProtection="1">
      <protection locked="0"/>
    </xf>
    <xf numFmtId="188" fontId="1" fillId="2" borderId="0" xfId="0" applyNumberFormat="1" applyFont="1" applyFill="1" applyBorder="1"/>
    <xf numFmtId="188" fontId="1" fillId="3" borderId="0" xfId="0" applyNumberFormat="1" applyFont="1" applyFill="1"/>
    <xf numFmtId="188" fontId="1" fillId="0" borderId="0" xfId="0" applyNumberFormat="1" applyFont="1"/>
    <xf numFmtId="188" fontId="2" fillId="2" borderId="1" xfId="0" applyNumberFormat="1" applyFont="1" applyFill="1" applyBorder="1" applyAlignment="1" applyProtection="1">
      <alignment horizontal="center" vertical="top" wrapText="1"/>
    </xf>
    <xf numFmtId="0" fontId="1" fillId="6" borderId="0" xfId="0" applyFont="1" applyFill="1" applyBorder="1" applyProtection="1"/>
    <xf numFmtId="0" fontId="1" fillId="6" borderId="0" xfId="0" applyFont="1" applyFill="1" applyProtection="1"/>
    <xf numFmtId="0" fontId="1" fillId="6" borderId="0" xfId="0" applyFont="1" applyFill="1" applyBorder="1" applyAlignment="1" applyProtection="1"/>
    <xf numFmtId="0" fontId="1" fillId="6" borderId="0" xfId="0" applyFont="1" applyFill="1" applyAlignment="1" applyProtection="1"/>
    <xf numFmtId="0" fontId="1" fillId="6" borderId="0" xfId="0" applyFont="1" applyFill="1" applyAlignment="1" applyProtection="1">
      <alignment horizontal="left"/>
    </xf>
    <xf numFmtId="0" fontId="16" fillId="2" borderId="1" xfId="0" applyFont="1" applyFill="1" applyBorder="1" applyAlignment="1">
      <alignment horizontal="center" vertical="top" wrapText="1"/>
    </xf>
    <xf numFmtId="0" fontId="1" fillId="6" borderId="0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Border="1" applyProtection="1">
      <protection locked="0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371</xdr:rowOff>
    </xdr:from>
    <xdr:to>
      <xdr:col>15</xdr:col>
      <xdr:colOff>47624</xdr:colOff>
      <xdr:row>5</xdr:row>
      <xdr:rowOff>120112</xdr:rowOff>
    </xdr:to>
    <xdr:pic>
      <xdr:nvPicPr>
        <xdr:cNvPr id="6868" name="Picture 80">
          <a:extLst>
            <a:ext uri="{FF2B5EF4-FFF2-40B4-BE49-F238E27FC236}">
              <a16:creationId xmlns:a16="http://schemas.microsoft.com/office/drawing/2014/main" id="{D537EBA4-5D57-4DFB-AA62-E0EE6DA1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299" y="95621"/>
          <a:ext cx="8601075" cy="139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104775</xdr:rowOff>
    </xdr:from>
    <xdr:to>
      <xdr:col>7</xdr:col>
      <xdr:colOff>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F05B7499-F463-4ED7-A4F7-2F5EC3EE1475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20</xdr:row>
      <xdr:rowOff>57150</xdr:rowOff>
    </xdr:from>
    <xdr:to>
      <xdr:col>15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6E49723C-24A4-491E-981E-D39347B41F56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24</xdr:row>
      <xdr:rowOff>171450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406233B8-3CCA-4FCC-9CB0-90DB276B28F7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7</xdr:row>
      <xdr:rowOff>47625</xdr:rowOff>
    </xdr:from>
    <xdr:to>
      <xdr:col>15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93FB28-2833-4A06-9422-719226A07352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73" name="Line 38">
          <a:extLst>
            <a:ext uri="{FF2B5EF4-FFF2-40B4-BE49-F238E27FC236}">
              <a16:creationId xmlns:a16="http://schemas.microsoft.com/office/drawing/2014/main" id="{DD0AA6BE-5852-4491-A78C-3EFA3615F1D5}"/>
            </a:ext>
          </a:extLst>
        </xdr:cNvPr>
        <xdr:cNvSpPr>
          <a:spLocks noChangeShapeType="1"/>
        </xdr:cNvSpPr>
      </xdr:nvSpPr>
      <xdr:spPr bwMode="auto">
        <a:xfrm>
          <a:off x="86677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74" name="Line 39">
          <a:extLst>
            <a:ext uri="{FF2B5EF4-FFF2-40B4-BE49-F238E27FC236}">
              <a16:creationId xmlns:a16="http://schemas.microsoft.com/office/drawing/2014/main" id="{93F508C0-AECE-4C0C-8A21-0D70FF834E38}"/>
            </a:ext>
          </a:extLst>
        </xdr:cNvPr>
        <xdr:cNvSpPr>
          <a:spLocks noChangeShapeType="1"/>
        </xdr:cNvSpPr>
      </xdr:nvSpPr>
      <xdr:spPr bwMode="auto">
        <a:xfrm flipH="1">
          <a:off x="86677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75" name="Line 40">
          <a:extLst>
            <a:ext uri="{FF2B5EF4-FFF2-40B4-BE49-F238E27FC236}">
              <a16:creationId xmlns:a16="http://schemas.microsoft.com/office/drawing/2014/main" id="{B4EB2460-74D6-48AF-A2E9-9755BD107346}"/>
            </a:ext>
          </a:extLst>
        </xdr:cNvPr>
        <xdr:cNvSpPr>
          <a:spLocks noChangeShapeType="1"/>
        </xdr:cNvSpPr>
      </xdr:nvSpPr>
      <xdr:spPr bwMode="auto">
        <a:xfrm flipH="1">
          <a:off x="86677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581025</xdr:colOff>
      <xdr:row>6</xdr:row>
      <xdr:rowOff>38100</xdr:rowOff>
    </xdr:from>
    <xdr:to>
      <xdr:col>14</xdr:col>
      <xdr:colOff>514350</xdr:colOff>
      <xdr:row>6</xdr:row>
      <xdr:rowOff>247650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5C9EB9-5AEC-4559-A938-CC8ADA208621}"/>
            </a:ext>
          </a:extLst>
        </xdr:cNvPr>
        <xdr:cNvSpPr txBox="1">
          <a:spLocks noChangeArrowheads="1"/>
        </xdr:cNvSpPr>
      </xdr:nvSpPr>
      <xdr:spPr bwMode="auto">
        <a:xfrm>
          <a:off x="7143750" y="1390650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552450</xdr:rowOff>
    </xdr:from>
    <xdr:to>
      <xdr:col>4</xdr:col>
      <xdr:colOff>123825</xdr:colOff>
      <xdr:row>8</xdr:row>
      <xdr:rowOff>38100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94EE46-F463-4724-AF2A-9CEAA88EFD97}"/>
            </a:ext>
          </a:extLst>
        </xdr:cNvPr>
        <xdr:cNvSpPr txBox="1">
          <a:spLocks noChangeArrowheads="1"/>
        </xdr:cNvSpPr>
      </xdr:nvSpPr>
      <xdr:spPr bwMode="auto">
        <a:xfrm>
          <a:off x="209550" y="2638425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BBEE91-B3C7-4FA8-9011-4EAC3805DE61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13</xdr:col>
      <xdr:colOff>533400</xdr:colOff>
      <xdr:row>14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1DD44C19-772F-4265-9E01-DB201BFD6925}"/>
            </a:ext>
          </a:extLst>
        </xdr:cNvPr>
        <xdr:cNvSpPr>
          <a:spLocks noChangeArrowheads="1"/>
        </xdr:cNvSpPr>
      </xdr:nvSpPr>
      <xdr:spPr bwMode="auto">
        <a:xfrm>
          <a:off x="3905250" y="3619500"/>
          <a:ext cx="38481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3</xdr:col>
      <xdr:colOff>257175</xdr:colOff>
      <xdr:row>21</xdr:row>
      <xdr:rowOff>57150</xdr:rowOff>
    </xdr:from>
    <xdr:to>
      <xdr:col>6</xdr:col>
      <xdr:colOff>190500</xdr:colOff>
      <xdr:row>27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431783E4-AB8C-408F-8CD0-CA1A846A8F06}"/>
            </a:ext>
          </a:extLst>
        </xdr:cNvPr>
        <xdr:cNvSpPr>
          <a:spLocks noChangeArrowheads="1"/>
        </xdr:cNvSpPr>
      </xdr:nvSpPr>
      <xdr:spPr bwMode="auto">
        <a:xfrm>
          <a:off x="476250" y="6334125"/>
          <a:ext cx="2238375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12</xdr:col>
      <xdr:colOff>581025</xdr:colOff>
      <xdr:row>6</xdr:row>
      <xdr:rowOff>266700</xdr:rowOff>
    </xdr:from>
    <xdr:to>
      <xdr:col>14</xdr:col>
      <xdr:colOff>266700</xdr:colOff>
      <xdr:row>7</xdr:row>
      <xdr:rowOff>9525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5D9555-D08F-464A-977A-6E6AC51B4DDB}"/>
            </a:ext>
          </a:extLst>
        </xdr:cNvPr>
        <xdr:cNvSpPr txBox="1">
          <a:spLocks noChangeArrowheads="1"/>
        </xdr:cNvSpPr>
      </xdr:nvSpPr>
      <xdr:spPr bwMode="auto">
        <a:xfrm>
          <a:off x="7143750" y="1619250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3</xdr:col>
      <xdr:colOff>257175</xdr:colOff>
      <xdr:row>31</xdr:row>
      <xdr:rowOff>0</xdr:rowOff>
    </xdr:from>
    <xdr:to>
      <xdr:col>6</xdr:col>
      <xdr:colOff>190500</xdr:colOff>
      <xdr:row>31</xdr:row>
      <xdr:rowOff>704850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D125E155-C82A-4CAB-8F62-DAA497EA6BBE}"/>
            </a:ext>
          </a:extLst>
        </xdr:cNvPr>
        <xdr:cNvSpPr>
          <a:spLocks noChangeArrowheads="1"/>
        </xdr:cNvSpPr>
      </xdr:nvSpPr>
      <xdr:spPr bwMode="auto">
        <a:xfrm>
          <a:off x="476250" y="8181975"/>
          <a:ext cx="22383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3.3 mL, enter the volume.</a:t>
          </a:r>
          <a:endParaRPr lang="en-GB"/>
        </a:p>
      </xdr:txBody>
    </xdr:sp>
    <xdr:clientData/>
  </xdr:twoCellAnchor>
  <xdr:twoCellAnchor editAs="oneCell">
    <xdr:from>
      <xdr:col>3</xdr:col>
      <xdr:colOff>257175</xdr:colOff>
      <xdr:row>27</xdr:row>
      <xdr:rowOff>57150</xdr:rowOff>
    </xdr:from>
    <xdr:to>
      <xdr:col>6</xdr:col>
      <xdr:colOff>180975</xdr:colOff>
      <xdr:row>30</xdr:row>
      <xdr:rowOff>133350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BA726181-FAE3-42BF-B1DA-2ED7F7E8C5FB}"/>
            </a:ext>
          </a:extLst>
        </xdr:cNvPr>
        <xdr:cNvSpPr>
          <a:spLocks noChangeArrowheads="1"/>
        </xdr:cNvSpPr>
      </xdr:nvSpPr>
      <xdr:spPr bwMode="auto">
        <a:xfrm>
          <a:off x="476250" y="7477125"/>
          <a:ext cx="22288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0.2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6885" name="AutoShape 101">
          <a:extLst>
            <a:ext uri="{FF2B5EF4-FFF2-40B4-BE49-F238E27FC236}">
              <a16:creationId xmlns:a16="http://schemas.microsoft.com/office/drawing/2014/main" id="{CA10A179-DE20-40ED-96F8-BB695863A284}"/>
            </a:ext>
          </a:extLst>
        </xdr:cNvPr>
        <xdr:cNvSpPr>
          <a:spLocks noChangeArrowheads="1"/>
        </xdr:cNvSpPr>
      </xdr:nvSpPr>
      <xdr:spPr bwMode="auto">
        <a:xfrm>
          <a:off x="2609850" y="44291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257175</xdr:colOff>
      <xdr:row>31</xdr:row>
      <xdr:rowOff>762000</xdr:rowOff>
    </xdr:from>
    <xdr:to>
      <xdr:col>6</xdr:col>
      <xdr:colOff>200025</xdr:colOff>
      <xdr:row>31</xdr:row>
      <xdr:rowOff>1438275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542E29AC-9292-4188-A0F7-24356906E106}"/>
            </a:ext>
          </a:extLst>
        </xdr:cNvPr>
        <xdr:cNvSpPr>
          <a:spLocks noChangeArrowheads="1"/>
        </xdr:cNvSpPr>
      </xdr:nvSpPr>
      <xdr:spPr bwMode="auto">
        <a:xfrm>
          <a:off x="476250" y="8943975"/>
          <a:ext cx="22479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min, enter the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6887" name="AutoShape 107">
          <a:extLst>
            <a:ext uri="{FF2B5EF4-FFF2-40B4-BE49-F238E27FC236}">
              <a16:creationId xmlns:a16="http://schemas.microsoft.com/office/drawing/2014/main" id="{1786F5FE-9823-4461-AC96-AECF5E9ABBE6}"/>
            </a:ext>
          </a:extLst>
        </xdr:cNvPr>
        <xdr:cNvSpPr>
          <a:spLocks noChangeArrowheads="1"/>
        </xdr:cNvSpPr>
      </xdr:nvSpPr>
      <xdr:spPr bwMode="auto">
        <a:xfrm>
          <a:off x="2609850" y="56864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428625</xdr:colOff>
      <xdr:row>22</xdr:row>
      <xdr:rowOff>85725</xdr:rowOff>
    </xdr:from>
    <xdr:to>
      <xdr:col>11</xdr:col>
      <xdr:colOff>419100</xdr:colOff>
      <xdr:row>28</xdr:row>
      <xdr:rowOff>66675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F7A8924E-9EF0-450C-B91C-EC8F0AC22AAA}"/>
            </a:ext>
          </a:extLst>
        </xdr:cNvPr>
        <xdr:cNvSpPr>
          <a:spLocks noChangeArrowheads="1"/>
        </xdr:cNvSpPr>
      </xdr:nvSpPr>
      <xdr:spPr bwMode="auto">
        <a:xfrm>
          <a:off x="4981575" y="6553200"/>
          <a:ext cx="1343025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entered the dilution factor (e.g. 10 for 10-fold).</a:t>
          </a:r>
        </a:p>
      </xdr:txBody>
    </xdr:sp>
    <xdr:clientData/>
  </xdr:twoCellAnchor>
  <xdr:twoCellAnchor editAs="oneCell">
    <xdr:from>
      <xdr:col>11</xdr:col>
      <xdr:colOff>495300</xdr:colOff>
      <xdr:row>22</xdr:row>
      <xdr:rowOff>76200</xdr:rowOff>
    </xdr:from>
    <xdr:to>
      <xdr:col>14</xdr:col>
      <xdr:colOff>619125</xdr:colOff>
      <xdr:row>28</xdr:row>
      <xdr:rowOff>66676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CD361173-CBD5-4224-9EC9-8C73261714DF}"/>
            </a:ext>
          </a:extLst>
        </xdr:cNvPr>
        <xdr:cNvSpPr>
          <a:spLocks noChangeArrowheads="1"/>
        </xdr:cNvSpPr>
      </xdr:nvSpPr>
      <xdr:spPr bwMode="auto">
        <a:xfrm>
          <a:off x="6400800" y="6543675"/>
          <a:ext cx="2095500" cy="1133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weight other than 1 g is used then enter the new amount. If an extract volume is other than</a:t>
          </a: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50 mL then enter the new volume.</a:t>
          </a:r>
        </a:p>
        <a:p>
          <a:pPr algn="l" rtl="0">
            <a:lnSpc>
              <a:spcPts val="1100"/>
            </a:lnSpc>
            <a:defRPr sz="1000"/>
          </a:pPr>
          <a:endParaRPr lang="en-GB"/>
        </a:p>
      </xdr:txBody>
    </xdr:sp>
    <xdr:clientData/>
  </xdr:twoCellAnchor>
  <xdr:twoCellAnchor>
    <xdr:from>
      <xdr:col>5</xdr:col>
      <xdr:colOff>28575</xdr:colOff>
      <xdr:row>12</xdr:row>
      <xdr:rowOff>304800</xdr:rowOff>
    </xdr:from>
    <xdr:to>
      <xdr:col>8</xdr:col>
      <xdr:colOff>9525</xdr:colOff>
      <xdr:row>16</xdr:row>
      <xdr:rowOff>76200</xdr:rowOff>
    </xdr:to>
    <xdr:cxnSp macro="">
      <xdr:nvCxnSpPr>
        <xdr:cNvPr id="6890" name="Straight Arrow Connector 2">
          <a:extLst>
            <a:ext uri="{FF2B5EF4-FFF2-40B4-BE49-F238E27FC236}">
              <a16:creationId xmlns:a16="http://schemas.microsoft.com/office/drawing/2014/main" id="{CCBE5506-4E11-4078-AB3E-160901D921D8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895475" y="4000500"/>
          <a:ext cx="2047875" cy="71437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542925</xdr:colOff>
      <xdr:row>12</xdr:row>
      <xdr:rowOff>238125</xdr:rowOff>
    </xdr:from>
    <xdr:to>
      <xdr:col>4</xdr:col>
      <xdr:colOff>542925</xdr:colOff>
      <xdr:row>13</xdr:row>
      <xdr:rowOff>142875</xdr:rowOff>
    </xdr:to>
    <xdr:cxnSp macro="">
      <xdr:nvCxnSpPr>
        <xdr:cNvPr id="6891" name="Straight Arrow Connector 37">
          <a:extLst>
            <a:ext uri="{FF2B5EF4-FFF2-40B4-BE49-F238E27FC236}">
              <a16:creationId xmlns:a16="http://schemas.microsoft.com/office/drawing/2014/main" id="{BA5FA8DE-9182-4C1E-AD18-9092D423129A}"/>
            </a:ext>
          </a:extLst>
        </xdr:cNvPr>
        <xdr:cNvCxnSpPr>
          <a:cxnSpLocks noChangeShapeType="1"/>
          <a:stCxn id="6152" idx="2"/>
        </xdr:cNvCxnSpPr>
      </xdr:nvCxnSpPr>
      <xdr:spPr bwMode="auto">
        <a:xfrm>
          <a:off x="1752600" y="3933825"/>
          <a:ext cx="0" cy="21907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400050</xdr:colOff>
      <xdr:row>20</xdr:row>
      <xdr:rowOff>95250</xdr:rowOff>
    </xdr:from>
    <xdr:to>
      <xdr:col>10</xdr:col>
      <xdr:colOff>409575</xdr:colOff>
      <xdr:row>22</xdr:row>
      <xdr:rowOff>85725</xdr:rowOff>
    </xdr:to>
    <xdr:cxnSp macro="">
      <xdr:nvCxnSpPr>
        <xdr:cNvPr id="6892" name="Straight Arrow Connector 43">
          <a:extLst>
            <a:ext uri="{FF2B5EF4-FFF2-40B4-BE49-F238E27FC236}">
              <a16:creationId xmlns:a16="http://schemas.microsoft.com/office/drawing/2014/main" id="{59298CE7-78F9-470C-B164-6E2DB90D8793}"/>
            </a:ext>
          </a:extLst>
        </xdr:cNvPr>
        <xdr:cNvCxnSpPr>
          <a:cxnSpLocks noChangeShapeType="1"/>
          <a:stCxn id="6252" idx="0"/>
        </xdr:cNvCxnSpPr>
      </xdr:nvCxnSpPr>
      <xdr:spPr bwMode="auto">
        <a:xfrm flipH="1" flipV="1">
          <a:off x="5686425" y="5981700"/>
          <a:ext cx="9525" cy="3810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238125</xdr:colOff>
      <xdr:row>20</xdr:row>
      <xdr:rowOff>76200</xdr:rowOff>
    </xdr:from>
    <xdr:to>
      <xdr:col>9</xdr:col>
      <xdr:colOff>428625</xdr:colOff>
      <xdr:row>31</xdr:row>
      <xdr:rowOff>1104900</xdr:rowOff>
    </xdr:to>
    <xdr:cxnSp macro="">
      <xdr:nvCxnSpPr>
        <xdr:cNvPr id="6893" name="Straight Arrow Connector 46">
          <a:extLst>
            <a:ext uri="{FF2B5EF4-FFF2-40B4-BE49-F238E27FC236}">
              <a16:creationId xmlns:a16="http://schemas.microsoft.com/office/drawing/2014/main" id="{9DD784A0-5D10-46F6-8CD5-E8C0E66DD05D}"/>
            </a:ext>
          </a:extLst>
        </xdr:cNvPr>
        <xdr:cNvCxnSpPr>
          <a:cxnSpLocks noChangeShapeType="1"/>
          <a:stCxn id="6249" idx="3"/>
        </xdr:cNvCxnSpPr>
      </xdr:nvCxnSpPr>
      <xdr:spPr bwMode="auto">
        <a:xfrm flipV="1">
          <a:off x="2762250" y="5962650"/>
          <a:ext cx="2257425" cy="313372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390525</xdr:colOff>
      <xdr:row>20</xdr:row>
      <xdr:rowOff>66675</xdr:rowOff>
    </xdr:from>
    <xdr:to>
      <xdr:col>5</xdr:col>
      <xdr:colOff>9525</xdr:colOff>
      <xdr:row>21</xdr:row>
      <xdr:rowOff>57150</xdr:rowOff>
    </xdr:to>
    <xdr:cxnSp macro="">
      <xdr:nvCxnSpPr>
        <xdr:cNvPr id="6894" name="Straight Arrow Connector 49">
          <a:extLst>
            <a:ext uri="{FF2B5EF4-FFF2-40B4-BE49-F238E27FC236}">
              <a16:creationId xmlns:a16="http://schemas.microsoft.com/office/drawing/2014/main" id="{A16F4D7D-9AFE-4112-B0EE-6AFD877C953B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600200" y="5953125"/>
          <a:ext cx="276225" cy="1905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219075</xdr:colOff>
      <xdr:row>20</xdr:row>
      <xdr:rowOff>85725</xdr:rowOff>
    </xdr:from>
    <xdr:to>
      <xdr:col>7</xdr:col>
      <xdr:colOff>419100</xdr:colOff>
      <xdr:row>29</xdr:row>
      <xdr:rowOff>0</xdr:rowOff>
    </xdr:to>
    <xdr:cxnSp macro="">
      <xdr:nvCxnSpPr>
        <xdr:cNvPr id="6895" name="Straight Arrow Connector 52">
          <a:extLst>
            <a:ext uri="{FF2B5EF4-FFF2-40B4-BE49-F238E27FC236}">
              <a16:creationId xmlns:a16="http://schemas.microsoft.com/office/drawing/2014/main" id="{13B2E68D-D7DF-4287-9268-53810B205C3F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743200" y="5972175"/>
          <a:ext cx="952500" cy="16383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228600</xdr:colOff>
      <xdr:row>20</xdr:row>
      <xdr:rowOff>95250</xdr:rowOff>
    </xdr:from>
    <xdr:to>
      <xdr:col>8</xdr:col>
      <xdr:colOff>371475</xdr:colOff>
      <xdr:row>31</xdr:row>
      <xdr:rowOff>352425</xdr:rowOff>
    </xdr:to>
    <xdr:cxnSp macro="">
      <xdr:nvCxnSpPr>
        <xdr:cNvPr id="6896" name="Straight Arrow Connector 55">
          <a:extLst>
            <a:ext uri="{FF2B5EF4-FFF2-40B4-BE49-F238E27FC236}">
              <a16:creationId xmlns:a16="http://schemas.microsoft.com/office/drawing/2014/main" id="{86344F71-7717-4B3A-B8DE-B52A5D2EB8FF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752725" y="5981700"/>
          <a:ext cx="1552575" cy="23622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180975</xdr:colOff>
      <xdr:row>20</xdr:row>
      <xdr:rowOff>114300</xdr:rowOff>
    </xdr:from>
    <xdr:to>
      <xdr:col>13</xdr:col>
      <xdr:colOff>228600</xdr:colOff>
      <xdr:row>22</xdr:row>
      <xdr:rowOff>76200</xdr:rowOff>
    </xdr:to>
    <xdr:cxnSp macro="">
      <xdr:nvCxnSpPr>
        <xdr:cNvPr id="6897" name="Straight Arrow Connector 63">
          <a:extLst>
            <a:ext uri="{FF2B5EF4-FFF2-40B4-BE49-F238E27FC236}">
              <a16:creationId xmlns:a16="http://schemas.microsoft.com/office/drawing/2014/main" id="{DE032FCD-5B9C-4036-B3EE-DB4286EA7F8B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439025" y="6000750"/>
          <a:ext cx="47625" cy="35242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3</xdr:row>
      <xdr:rowOff>4804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A68796-B220-4184-9A0F-1FB0ED01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9477375" cy="1538329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290" name="AutoShape 11">
          <a:extLst>
            <a:ext uri="{FF2B5EF4-FFF2-40B4-BE49-F238E27FC236}">
              <a16:creationId xmlns:a16="http://schemas.microsoft.com/office/drawing/2014/main" id="{8A1FA67C-EAB4-4BDE-8690-A8E1545C84D4}"/>
            </a:ext>
          </a:extLst>
        </xdr:cNvPr>
        <xdr:cNvSpPr>
          <a:spLocks noChangeArrowheads="1"/>
        </xdr:cNvSpPr>
      </xdr:nvSpPr>
      <xdr:spPr bwMode="auto">
        <a:xfrm>
          <a:off x="2933700" y="36671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3</xdr:row>
      <xdr:rowOff>28575</xdr:rowOff>
    </xdr:from>
    <xdr:to>
      <xdr:col>17</xdr:col>
      <xdr:colOff>152400</xdr:colOff>
      <xdr:row>4</xdr:row>
      <xdr:rowOff>47625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45BC17-47C1-45C0-93D4-C7DFED761B9C}"/>
            </a:ext>
          </a:extLst>
        </xdr:cNvPr>
        <xdr:cNvSpPr txBox="1">
          <a:spLocks noChangeArrowheads="1"/>
        </xdr:cNvSpPr>
      </xdr:nvSpPr>
      <xdr:spPr bwMode="auto">
        <a:xfrm>
          <a:off x="7915275" y="1657350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15</xdr:col>
      <xdr:colOff>95250</xdr:colOff>
      <xdr:row>4</xdr:row>
      <xdr:rowOff>47625</xdr:rowOff>
    </xdr:from>
    <xdr:to>
      <xdr:col>17</xdr:col>
      <xdr:colOff>400050</xdr:colOff>
      <xdr:row>5</xdr:row>
      <xdr:rowOff>57150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8A5CD-7BAC-4599-AA40-6E40A91162E4}"/>
            </a:ext>
          </a:extLst>
        </xdr:cNvPr>
        <xdr:cNvSpPr txBox="1">
          <a:spLocks noChangeArrowheads="1"/>
        </xdr:cNvSpPr>
      </xdr:nvSpPr>
      <xdr:spPr bwMode="auto">
        <a:xfrm>
          <a:off x="7915275" y="1866900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22</xdr:col>
      <xdr:colOff>0</xdr:colOff>
      <xdr:row>8</xdr:row>
      <xdr:rowOff>85725</xdr:rowOff>
    </xdr:from>
    <xdr:to>
      <xdr:col>22</xdr:col>
      <xdr:colOff>0</xdr:colOff>
      <xdr:row>8</xdr:row>
      <xdr:rowOff>85725</xdr:rowOff>
    </xdr:to>
    <xdr:sp macro="" textlink="">
      <xdr:nvSpPr>
        <xdr:cNvPr id="2293" name="Line 29">
          <a:extLst>
            <a:ext uri="{FF2B5EF4-FFF2-40B4-BE49-F238E27FC236}">
              <a16:creationId xmlns:a16="http://schemas.microsoft.com/office/drawing/2014/main" id="{4CC93D67-FE9A-482E-9D73-DB6EE95E32E8}"/>
            </a:ext>
          </a:extLst>
        </xdr:cNvPr>
        <xdr:cNvSpPr>
          <a:spLocks noChangeShapeType="1"/>
        </xdr:cNvSpPr>
      </xdr:nvSpPr>
      <xdr:spPr bwMode="auto">
        <a:xfrm>
          <a:off x="25422225" y="2609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0</xdr:colOff>
      <xdr:row>8</xdr:row>
      <xdr:rowOff>85725</xdr:rowOff>
    </xdr:from>
    <xdr:to>
      <xdr:col>22</xdr:col>
      <xdr:colOff>0</xdr:colOff>
      <xdr:row>8</xdr:row>
      <xdr:rowOff>85725</xdr:rowOff>
    </xdr:to>
    <xdr:sp macro="" textlink="">
      <xdr:nvSpPr>
        <xdr:cNvPr id="2294" name="Line 30">
          <a:extLst>
            <a:ext uri="{FF2B5EF4-FFF2-40B4-BE49-F238E27FC236}">
              <a16:creationId xmlns:a16="http://schemas.microsoft.com/office/drawing/2014/main" id="{E48D8E36-E302-4B1F-8754-E167BFA5DA8A}"/>
            </a:ext>
          </a:extLst>
        </xdr:cNvPr>
        <xdr:cNvSpPr>
          <a:spLocks noChangeShapeType="1"/>
        </xdr:cNvSpPr>
      </xdr:nvSpPr>
      <xdr:spPr bwMode="auto">
        <a:xfrm flipH="1">
          <a:off x="25422225" y="2609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0</xdr:colOff>
      <xdr:row>8</xdr:row>
      <xdr:rowOff>114300</xdr:rowOff>
    </xdr:from>
    <xdr:to>
      <xdr:col>22</xdr:col>
      <xdr:colOff>0</xdr:colOff>
      <xdr:row>8</xdr:row>
      <xdr:rowOff>114300</xdr:rowOff>
    </xdr:to>
    <xdr:sp macro="" textlink="">
      <xdr:nvSpPr>
        <xdr:cNvPr id="2295" name="Line 31">
          <a:extLst>
            <a:ext uri="{FF2B5EF4-FFF2-40B4-BE49-F238E27FC236}">
              <a16:creationId xmlns:a16="http://schemas.microsoft.com/office/drawing/2014/main" id="{C67AAE1F-E991-4907-9231-97B4CD0EA04C}"/>
            </a:ext>
          </a:extLst>
        </xdr:cNvPr>
        <xdr:cNvSpPr>
          <a:spLocks noChangeShapeType="1"/>
        </xdr:cNvSpPr>
      </xdr:nvSpPr>
      <xdr:spPr bwMode="auto">
        <a:xfrm flipH="1">
          <a:off x="25422225" y="26384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04B300-98AB-4E33-A2E3-4B9ED3B9B607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zoomScaleNormal="100" zoomScaleSheetLayoutView="75" workbookViewId="0">
      <selection activeCell="Q8" sqref="Q8"/>
    </sheetView>
  </sheetViews>
  <sheetFormatPr defaultColWidth="12.28515625" defaultRowHeight="15" x14ac:dyDescent="0.3"/>
  <cols>
    <col min="1" max="1" width="1.7109375" style="104" customWidth="1"/>
    <col min="2" max="2" width="0.42578125" style="104" customWidth="1"/>
    <col min="3" max="3" width="1.140625" style="107" customWidth="1"/>
    <col min="4" max="4" width="14.85546875" style="104" customWidth="1"/>
    <col min="5" max="5" width="9.85546875" style="104" customWidth="1"/>
    <col min="6" max="6" width="9.85546875" style="104" bestFit="1" customWidth="1"/>
    <col min="7" max="7" width="11.28515625" style="104" customWidth="1"/>
    <col min="8" max="9" width="9.85546875" style="104" customWidth="1"/>
    <col min="10" max="10" width="10.42578125" style="104" customWidth="1"/>
    <col min="11" max="14" width="9.85546875" style="104" customWidth="1"/>
    <col min="15" max="15" width="11.28515625" style="104" customWidth="1"/>
    <col min="16" max="16" width="0.7109375" style="104" customWidth="1"/>
    <col min="17" max="17" width="86" style="103" customWidth="1"/>
    <col min="18" max="16384" width="12.28515625" style="104"/>
  </cols>
  <sheetData>
    <row r="1" spans="1:16" ht="7.7" customHeight="1" x14ac:dyDescent="0.3">
      <c r="A1" s="10"/>
      <c r="B1" s="10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3.7" customHeight="1" x14ac:dyDescent="0.3">
      <c r="A2" s="10"/>
      <c r="B2" s="12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7" customHeight="1" x14ac:dyDescent="0.3">
      <c r="A3" s="10"/>
      <c r="B3" s="12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7"/>
      <c r="P3" s="12"/>
    </row>
    <row r="4" spans="1:16" ht="42" customHeight="1" x14ac:dyDescent="0.3">
      <c r="A4" s="10"/>
      <c r="B4" s="12"/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7"/>
      <c r="P4" s="12"/>
    </row>
    <row r="5" spans="1:16" ht="18.2" customHeight="1" x14ac:dyDescent="0.3">
      <c r="A5" s="10"/>
      <c r="B5" s="12"/>
      <c r="C5" s="1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7"/>
      <c r="P5" s="12"/>
    </row>
    <row r="6" spans="1:16" ht="13.7" customHeight="1" x14ac:dyDescent="0.3">
      <c r="A6" s="10"/>
      <c r="B6" s="12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7"/>
      <c r="P6" s="12"/>
    </row>
    <row r="7" spans="1:16" s="103" customFormat="1" ht="42.95" customHeight="1" x14ac:dyDescent="0.4">
      <c r="A7" s="10"/>
      <c r="B7" s="12"/>
      <c r="C7" s="38" t="s">
        <v>11</v>
      </c>
      <c r="D7" s="19"/>
      <c r="E7" s="19"/>
      <c r="F7" s="19"/>
      <c r="G7" s="19"/>
      <c r="H7" s="91"/>
      <c r="I7" s="19"/>
      <c r="J7" s="19"/>
      <c r="K7" s="19"/>
      <c r="L7" s="19"/>
      <c r="M7" s="19"/>
      <c r="N7" s="19"/>
      <c r="O7" s="37"/>
      <c r="P7" s="12"/>
    </row>
    <row r="8" spans="1:16" s="103" customFormat="1" ht="61.5" customHeight="1" x14ac:dyDescent="0.3">
      <c r="A8" s="10"/>
      <c r="B8" s="12"/>
      <c r="C8" s="113" t="s">
        <v>29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2"/>
    </row>
    <row r="9" spans="1:16" s="103" customFormat="1" ht="29.25" customHeight="1" x14ac:dyDescent="0.4">
      <c r="A9" s="10"/>
      <c r="B9" s="12"/>
      <c r="C9" s="38" t="s">
        <v>12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2"/>
      <c r="P9" s="12"/>
    </row>
    <row r="10" spans="1:16" s="103" customFormat="1" ht="18.75" x14ac:dyDescent="0.35">
      <c r="A10" s="10"/>
      <c r="B10" s="12"/>
      <c r="C10" s="35" t="s">
        <v>14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2"/>
      <c r="P10" s="12"/>
    </row>
    <row r="11" spans="1:16" s="103" customFormat="1" ht="17.25" x14ac:dyDescent="0.35">
      <c r="A11" s="10"/>
      <c r="B11" s="12"/>
      <c r="C11" s="35" t="s">
        <v>15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2"/>
      <c r="P11" s="12"/>
    </row>
    <row r="12" spans="1:16" s="103" customFormat="1" x14ac:dyDescent="0.3">
      <c r="A12" s="10"/>
      <c r="B12" s="12"/>
      <c r="C12" s="1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2"/>
      <c r="P12" s="12"/>
    </row>
    <row r="13" spans="1:16" s="103" customFormat="1" ht="24.95" customHeight="1" x14ac:dyDescent="0.3">
      <c r="A13" s="10"/>
      <c r="B13" s="12"/>
      <c r="C13" s="1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2"/>
      <c r="P13" s="12"/>
    </row>
    <row r="14" spans="1:16" s="103" customFormat="1" ht="16.7" customHeight="1" x14ac:dyDescent="0.35">
      <c r="A14" s="10"/>
      <c r="B14" s="12"/>
      <c r="C14" s="17"/>
      <c r="D14" s="65" t="s">
        <v>10</v>
      </c>
      <c r="E14" s="66"/>
      <c r="F14" s="67"/>
      <c r="G14" s="68"/>
      <c r="H14" s="69"/>
      <c r="I14" s="70"/>
      <c r="J14" s="69"/>
      <c r="K14" s="69"/>
      <c r="L14" s="71"/>
      <c r="M14" s="69"/>
      <c r="N14" s="69"/>
      <c r="O14" s="69"/>
      <c r="P14" s="12"/>
    </row>
    <row r="15" spans="1:16" s="103" customFormat="1" ht="16.7" customHeight="1" x14ac:dyDescent="0.35">
      <c r="A15" s="10"/>
      <c r="B15" s="12"/>
      <c r="C15" s="17"/>
      <c r="D15" s="72"/>
      <c r="E15" s="73" t="s">
        <v>25</v>
      </c>
      <c r="F15" s="70"/>
      <c r="G15" s="70"/>
      <c r="H15" s="69"/>
      <c r="I15" s="69"/>
      <c r="J15" s="69"/>
      <c r="K15" s="69"/>
      <c r="L15" s="69"/>
      <c r="M15" s="74"/>
      <c r="N15" s="69"/>
      <c r="O15" s="69"/>
      <c r="P15" s="39"/>
    </row>
    <row r="16" spans="1:16" s="103" customFormat="1" ht="16.7" customHeight="1" x14ac:dyDescent="0.35">
      <c r="A16" s="10"/>
      <c r="B16" s="12"/>
      <c r="C16" s="17"/>
      <c r="D16" s="72"/>
      <c r="E16" s="75" t="s">
        <v>23</v>
      </c>
      <c r="F16" s="76" t="s">
        <v>24</v>
      </c>
      <c r="G16" s="77" t="s">
        <v>20</v>
      </c>
      <c r="H16" s="69"/>
      <c r="I16" s="69"/>
      <c r="J16" s="69"/>
      <c r="K16" s="69"/>
      <c r="L16" s="69"/>
      <c r="M16" s="74"/>
      <c r="N16" s="69"/>
      <c r="O16" s="69"/>
      <c r="P16" s="39"/>
    </row>
    <row r="17" spans="1:16" s="103" customFormat="1" ht="16.7" customHeight="1" x14ac:dyDescent="0.35">
      <c r="A17" s="10"/>
      <c r="B17" s="12"/>
      <c r="C17" s="17"/>
      <c r="D17" s="72"/>
      <c r="E17" s="84"/>
      <c r="F17" s="84"/>
      <c r="G17" s="78" t="s">
        <v>26</v>
      </c>
      <c r="H17" s="69"/>
      <c r="I17" s="69"/>
      <c r="J17" s="69"/>
      <c r="K17" s="69"/>
      <c r="L17" s="69"/>
      <c r="M17" s="74"/>
      <c r="N17" s="69"/>
      <c r="O17" s="69"/>
      <c r="P17" s="39"/>
    </row>
    <row r="18" spans="1:16" s="103" customFormat="1" ht="6" customHeight="1" x14ac:dyDescent="0.35">
      <c r="A18" s="10"/>
      <c r="B18" s="12"/>
      <c r="C18" s="17"/>
      <c r="D18" s="69"/>
      <c r="E18" s="79"/>
      <c r="F18" s="69"/>
      <c r="G18" s="69"/>
      <c r="H18" s="69"/>
      <c r="I18" s="69"/>
      <c r="J18" s="69"/>
      <c r="K18" s="69"/>
      <c r="L18" s="80"/>
      <c r="M18" s="69"/>
      <c r="N18" s="69"/>
      <c r="O18" s="69"/>
      <c r="P18" s="39"/>
    </row>
    <row r="19" spans="1:16" s="103" customFormat="1" ht="60" x14ac:dyDescent="0.3">
      <c r="A19" s="10"/>
      <c r="B19" s="12"/>
      <c r="C19" s="17"/>
      <c r="D19" s="85" t="s">
        <v>0</v>
      </c>
      <c r="E19" s="115" t="s">
        <v>28</v>
      </c>
      <c r="F19" s="116"/>
      <c r="G19" s="108" t="s">
        <v>31</v>
      </c>
      <c r="H19" s="81" t="s">
        <v>18</v>
      </c>
      <c r="I19" s="15" t="s">
        <v>36</v>
      </c>
      <c r="J19" s="81" t="s">
        <v>21</v>
      </c>
      <c r="K19" s="81" t="s">
        <v>17</v>
      </c>
      <c r="L19" s="86" t="s">
        <v>32</v>
      </c>
      <c r="M19" s="81" t="s">
        <v>19</v>
      </c>
      <c r="N19" s="81" t="s">
        <v>16</v>
      </c>
      <c r="O19" s="87" t="s">
        <v>37</v>
      </c>
      <c r="P19" s="39"/>
    </row>
    <row r="20" spans="1:16" s="103" customFormat="1" ht="15.75" x14ac:dyDescent="0.3">
      <c r="A20" s="10"/>
      <c r="B20" s="12"/>
      <c r="C20" s="17"/>
      <c r="D20" s="85"/>
      <c r="E20" s="75" t="s">
        <v>23</v>
      </c>
      <c r="F20" s="76" t="s">
        <v>24</v>
      </c>
      <c r="G20" s="87"/>
      <c r="H20" s="81"/>
      <c r="I20" s="81"/>
      <c r="J20" s="81"/>
      <c r="K20" s="81"/>
      <c r="L20" s="87"/>
      <c r="M20" s="81"/>
      <c r="N20" s="81"/>
      <c r="O20" s="81"/>
      <c r="P20" s="12"/>
    </row>
    <row r="21" spans="1:16" s="103" customFormat="1" ht="15.75" x14ac:dyDescent="0.35">
      <c r="A21" s="10"/>
      <c r="B21" s="12"/>
      <c r="C21" s="17"/>
      <c r="D21" s="88"/>
      <c r="E21" s="84"/>
      <c r="F21" s="84"/>
      <c r="G21" s="78" t="s">
        <v>26</v>
      </c>
      <c r="H21" s="88">
        <v>0.2</v>
      </c>
      <c r="I21" s="89">
        <v>3.3</v>
      </c>
      <c r="J21" s="89">
        <v>10</v>
      </c>
      <c r="K21" s="89">
        <v>1</v>
      </c>
      <c r="L21" s="82" t="s">
        <v>26</v>
      </c>
      <c r="M21" s="90">
        <v>1</v>
      </c>
      <c r="N21" s="88">
        <v>50</v>
      </c>
      <c r="O21" s="82" t="s">
        <v>26</v>
      </c>
      <c r="P21" s="12"/>
    </row>
    <row r="22" spans="1:16" s="103" customFormat="1" x14ac:dyDescent="0.3">
      <c r="A22" s="10"/>
      <c r="B22" s="12"/>
      <c r="C22" s="17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2"/>
      <c r="P22" s="12"/>
    </row>
    <row r="23" spans="1:16" s="103" customFormat="1" x14ac:dyDescent="0.3">
      <c r="A23" s="10"/>
      <c r="B23" s="12"/>
      <c r="C23" s="1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2"/>
      <c r="P23" s="12"/>
    </row>
    <row r="24" spans="1:16" s="103" customFormat="1" x14ac:dyDescent="0.3">
      <c r="A24" s="10"/>
      <c r="B24" s="12"/>
      <c r="C24" s="1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2"/>
      <c r="P24" s="12"/>
    </row>
    <row r="25" spans="1:16" s="103" customFormat="1" x14ac:dyDescent="0.3">
      <c r="A25" s="10"/>
      <c r="B25" s="12"/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2"/>
      <c r="P25" s="12"/>
    </row>
    <row r="26" spans="1:16" s="103" customFormat="1" x14ac:dyDescent="0.3">
      <c r="A26" s="10"/>
      <c r="B26" s="12"/>
      <c r="C26" s="1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2"/>
      <c r="P26" s="12"/>
    </row>
    <row r="27" spans="1:16" s="103" customFormat="1" x14ac:dyDescent="0.3">
      <c r="A27" s="10"/>
      <c r="B27" s="12"/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2"/>
      <c r="P27" s="12"/>
    </row>
    <row r="28" spans="1:16" s="103" customFormat="1" x14ac:dyDescent="0.3">
      <c r="A28" s="10"/>
      <c r="B28" s="12"/>
      <c r="C28" s="1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2"/>
      <c r="P28" s="12"/>
    </row>
    <row r="29" spans="1:16" s="103" customFormat="1" x14ac:dyDescent="0.3">
      <c r="A29" s="10"/>
      <c r="B29" s="12"/>
      <c r="C29" s="17"/>
      <c r="D29" s="21"/>
      <c r="E29" s="21"/>
      <c r="F29" s="21"/>
      <c r="G29" s="21"/>
      <c r="H29" s="21"/>
      <c r="I29" s="21"/>
      <c r="J29" s="21" t="s">
        <v>13</v>
      </c>
      <c r="K29" s="21"/>
      <c r="L29" s="21"/>
      <c r="M29" s="21"/>
      <c r="N29" s="21"/>
      <c r="O29" s="12"/>
      <c r="P29" s="12"/>
    </row>
    <row r="30" spans="1:16" s="103" customFormat="1" x14ac:dyDescent="0.3">
      <c r="A30" s="10"/>
      <c r="B30" s="12"/>
      <c r="C30" s="1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2"/>
      <c r="P30" s="12"/>
    </row>
    <row r="31" spans="1:16" s="103" customFormat="1" x14ac:dyDescent="0.3">
      <c r="A31" s="10"/>
      <c r="B31" s="12"/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2"/>
      <c r="P31" s="12"/>
    </row>
    <row r="32" spans="1:16" s="103" customFormat="1" ht="151.69999999999999" customHeight="1" x14ac:dyDescent="0.4">
      <c r="A32" s="10"/>
      <c r="B32" s="12"/>
      <c r="C32" s="40" t="s">
        <v>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12"/>
    </row>
    <row r="33" spans="1:17" s="105" customFormat="1" ht="24.95" customHeight="1" x14ac:dyDescent="0.35">
      <c r="A33" s="22"/>
      <c r="B33" s="24"/>
      <c r="C33" s="41" t="s">
        <v>5</v>
      </c>
      <c r="D33" s="32"/>
      <c r="E33" s="32"/>
      <c r="F33" s="32"/>
      <c r="G33" s="32"/>
      <c r="H33" s="32"/>
      <c r="I33" s="32"/>
      <c r="J33" s="23"/>
      <c r="K33" s="32"/>
      <c r="L33" s="32"/>
      <c r="M33" s="32"/>
      <c r="N33" s="32"/>
      <c r="O33" s="31"/>
      <c r="P33" s="24"/>
    </row>
    <row r="34" spans="1:17" s="106" customFormat="1" ht="42.95" customHeight="1" x14ac:dyDescent="0.3">
      <c r="A34" s="22"/>
      <c r="B34" s="24"/>
      <c r="C34" s="113" t="s">
        <v>6</v>
      </c>
      <c r="D34" s="117"/>
      <c r="E34" s="117"/>
      <c r="F34" s="117"/>
      <c r="G34" s="117"/>
      <c r="H34" s="117"/>
      <c r="I34" s="43"/>
      <c r="J34" s="44" t="s">
        <v>7</v>
      </c>
      <c r="K34" s="43"/>
      <c r="L34" s="43"/>
      <c r="M34" s="43"/>
      <c r="N34" s="43"/>
      <c r="O34" s="44"/>
      <c r="P34" s="25"/>
      <c r="Q34" s="105"/>
    </row>
    <row r="35" spans="1:17" s="106" customFormat="1" ht="30.95" customHeight="1" x14ac:dyDescent="0.35">
      <c r="A35" s="22"/>
      <c r="B35" s="24"/>
      <c r="C35" s="33" t="s">
        <v>1</v>
      </c>
      <c r="D35" s="33"/>
      <c r="E35" s="33"/>
      <c r="F35" s="33"/>
      <c r="G35" s="33"/>
      <c r="H35" s="33"/>
      <c r="I35" s="33"/>
      <c r="J35" s="45"/>
      <c r="K35" s="33"/>
      <c r="L35" s="33"/>
      <c r="M35" s="33"/>
      <c r="N35" s="33"/>
      <c r="O35" s="45"/>
      <c r="P35" s="25"/>
      <c r="Q35" s="105"/>
    </row>
    <row r="36" spans="1:17" s="106" customFormat="1" ht="16.7" customHeight="1" x14ac:dyDescent="0.35">
      <c r="A36" s="22"/>
      <c r="B36" s="24"/>
      <c r="C36" s="34" t="s">
        <v>8</v>
      </c>
      <c r="D36" s="33"/>
      <c r="E36" s="33"/>
      <c r="F36" s="33"/>
      <c r="G36" s="33"/>
      <c r="H36" s="33"/>
      <c r="I36" s="33"/>
      <c r="J36" s="44" t="s">
        <v>30</v>
      </c>
      <c r="K36" s="33"/>
      <c r="L36" s="33"/>
      <c r="M36" s="33"/>
      <c r="N36" s="33"/>
      <c r="O36" s="44"/>
      <c r="P36" s="25"/>
      <c r="Q36" s="105"/>
    </row>
    <row r="37" spans="1:17" s="106" customFormat="1" ht="16.7" customHeight="1" x14ac:dyDescent="0.35">
      <c r="A37" s="22"/>
      <c r="B37" s="24"/>
      <c r="C37" s="46" t="s">
        <v>9</v>
      </c>
      <c r="D37" s="33"/>
      <c r="E37" s="33"/>
      <c r="F37" s="33"/>
      <c r="G37" s="33"/>
      <c r="H37" s="33"/>
      <c r="I37" s="33"/>
      <c r="J37" s="44" t="s">
        <v>39</v>
      </c>
      <c r="K37" s="33"/>
      <c r="L37" s="33"/>
      <c r="M37" s="33"/>
      <c r="N37" s="33"/>
      <c r="O37" s="44"/>
      <c r="P37" s="25"/>
      <c r="Q37" s="105"/>
    </row>
    <row r="38" spans="1:17" ht="16.7" customHeight="1" x14ac:dyDescent="0.35">
      <c r="A38" s="22"/>
      <c r="B38" s="24"/>
      <c r="C38" s="46" t="s">
        <v>2</v>
      </c>
      <c r="D38" s="35"/>
      <c r="E38" s="35"/>
      <c r="F38" s="35"/>
      <c r="G38" s="35"/>
      <c r="H38" s="35"/>
      <c r="I38" s="35"/>
      <c r="J38" s="44" t="s">
        <v>3</v>
      </c>
      <c r="K38" s="35"/>
      <c r="L38" s="35"/>
      <c r="M38"/>
      <c r="N38" s="35"/>
      <c r="O38" s="44"/>
      <c r="P38" s="25"/>
      <c r="Q38" s="105"/>
    </row>
    <row r="39" spans="1:17" ht="16.7" customHeight="1" x14ac:dyDescent="0.35">
      <c r="A39" s="22"/>
      <c r="B39" s="24"/>
      <c r="C39" s="46"/>
      <c r="D39" s="35"/>
      <c r="E39" s="35"/>
      <c r="F39" s="35"/>
      <c r="G39" s="35"/>
      <c r="H39" s="35"/>
      <c r="I39" s="35"/>
      <c r="J39" s="11"/>
      <c r="K39" s="35"/>
      <c r="L39" s="35"/>
      <c r="M39" s="41" t="s">
        <v>40</v>
      </c>
      <c r="N39" s="11"/>
      <c r="O39" s="32"/>
      <c r="P39" s="25"/>
      <c r="Q39" s="105"/>
    </row>
    <row r="40" spans="1:17" ht="16.7" customHeight="1" x14ac:dyDescent="0.35">
      <c r="A40" s="22"/>
      <c r="B40" s="24"/>
      <c r="C40" s="4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47"/>
      <c r="P40" s="25"/>
      <c r="Q40" s="105"/>
    </row>
    <row r="41" spans="1:17" s="105" customFormat="1" ht="9.1999999999999993" customHeight="1" x14ac:dyDescent="0.35">
      <c r="A41" s="22"/>
      <c r="B41" s="24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42"/>
      <c r="P41" s="24"/>
    </row>
    <row r="42" spans="1:17" s="105" customFormat="1" ht="399.95" customHeight="1" x14ac:dyDescent="0.3"/>
  </sheetData>
  <sheetProtection password="8E71" sheet="1" objects="1" scenarios="1"/>
  <mergeCells count="3">
    <mergeCell ref="C8:O8"/>
    <mergeCell ref="E19:F19"/>
    <mergeCell ref="C34:H34"/>
  </mergeCells>
  <phoneticPr fontId="0" type="noConversion"/>
  <dataValidations count="2">
    <dataValidation allowBlank="1" sqref="O5:O7 O1:O2 A1:B1048576 D1:N7 K22:O33 C42:N65536 C35 O35 O41:O65536 C37:C40 J35 P20:Q65536 D35:I40 C1:C32 J40 Q14:Q19 D9:O13 U1:IV1048576 P1:T13 R18:T65536 D22:I33 J22:J32 K35:L40 N35:N40 M35:M37 M39:M40"/>
    <dataValidation allowBlank="1" showInputMessage="1" sqref="R14:T17 E18:E21 E16:G17 F18 D15:D21 D14:O14 G18:G21 F20:F21 P14:P19 H15:O21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6"/>
  <sheetViews>
    <sheetView tabSelected="1" zoomScaleNormal="82" workbookViewId="0">
      <selection activeCell="R8" sqref="R8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" style="1" customWidth="1"/>
    <col min="5" max="6" width="11.28515625" style="1" customWidth="1"/>
    <col min="7" max="7" width="10.28515625" style="1" hidden="1" customWidth="1"/>
    <col min="8" max="8" width="12.28515625" style="1" customWidth="1"/>
    <col min="9" max="10" width="9.85546875" style="1" customWidth="1"/>
    <col min="11" max="11" width="11.42578125" style="1" customWidth="1"/>
    <col min="12" max="12" width="10.28515625" style="1" customWidth="1"/>
    <col min="13" max="13" width="15.42578125" style="1" hidden="1" customWidth="1"/>
    <col min="14" max="14" width="11" style="101" customWidth="1"/>
    <col min="15" max="16" width="9.85546875" style="1" customWidth="1"/>
    <col min="17" max="17" width="15.42578125" style="1" hidden="1" customWidth="1"/>
    <col min="18" max="18" width="13" style="101" customWidth="1"/>
    <col min="19" max="19" width="2.85546875" style="1" customWidth="1"/>
    <col min="20" max="58" width="79.42578125" style="110" customWidth="1"/>
    <col min="59" max="16384" width="12.28515625" style="110"/>
  </cols>
  <sheetData>
    <row r="1" spans="1:58" ht="7.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2"/>
      <c r="O1" s="4"/>
      <c r="P1" s="4"/>
      <c r="Q1" s="4"/>
      <c r="R1" s="92"/>
      <c r="S1" s="4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</row>
    <row r="2" spans="1:58" ht="105.75" customHeight="1" x14ac:dyDescent="0.3">
      <c r="A2" s="4"/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93"/>
      <c r="O2" s="12"/>
      <c r="P2" s="2"/>
      <c r="Q2" s="12"/>
      <c r="R2" s="99"/>
      <c r="S2" s="2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</row>
    <row r="3" spans="1:58" ht="15" customHeight="1" x14ac:dyDescent="0.3">
      <c r="A3" s="4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3"/>
      <c r="O3" s="12"/>
      <c r="P3" s="2"/>
      <c r="Q3" s="12"/>
      <c r="R3" s="99"/>
      <c r="S3" s="2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</row>
    <row r="4" spans="1:58" x14ac:dyDescent="0.3">
      <c r="A4" s="4"/>
      <c r="B4" s="2"/>
      <c r="C4" s="12"/>
      <c r="D4" s="39" t="s">
        <v>10</v>
      </c>
      <c r="E4" s="118"/>
      <c r="F4" s="119"/>
      <c r="G4" s="120"/>
      <c r="H4" s="58"/>
      <c r="I4" s="12"/>
      <c r="J4" s="12"/>
      <c r="K4" s="12"/>
      <c r="L4" s="12"/>
      <c r="M4" s="12"/>
      <c r="N4" s="93"/>
      <c r="O4" s="59"/>
      <c r="P4" s="2"/>
      <c r="Q4" s="12"/>
      <c r="R4" s="99"/>
      <c r="S4" s="2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</row>
    <row r="5" spans="1:58" x14ac:dyDescent="0.3">
      <c r="A5" s="4"/>
      <c r="B5" s="2"/>
      <c r="C5" s="12"/>
      <c r="D5" s="39"/>
      <c r="E5" s="20"/>
      <c r="F5" s="59"/>
      <c r="G5" s="59"/>
      <c r="H5" s="12"/>
      <c r="I5" s="12"/>
      <c r="J5" s="12"/>
      <c r="K5" s="12"/>
      <c r="L5" s="12"/>
      <c r="M5" s="59"/>
      <c r="N5" s="93"/>
      <c r="O5" s="59"/>
      <c r="P5" s="2"/>
      <c r="Q5" s="59"/>
      <c r="R5" s="99"/>
      <c r="S5" s="2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</row>
    <row r="6" spans="1:58" ht="16.7" customHeight="1" x14ac:dyDescent="0.3">
      <c r="A6" s="4"/>
      <c r="B6" s="2"/>
      <c r="C6" s="12"/>
      <c r="D6" s="39"/>
      <c r="E6" s="60" t="s">
        <v>25</v>
      </c>
      <c r="F6" s="14"/>
      <c r="G6" s="14"/>
      <c r="H6" s="14"/>
      <c r="I6" s="12"/>
      <c r="J6" s="12"/>
      <c r="K6" s="12"/>
      <c r="L6" s="12"/>
      <c r="M6" s="14"/>
      <c r="N6" s="93"/>
      <c r="O6" s="59"/>
      <c r="P6" s="2"/>
      <c r="Q6" s="14"/>
      <c r="R6" s="99"/>
      <c r="S6" s="2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58" x14ac:dyDescent="0.3">
      <c r="A7" s="4"/>
      <c r="B7" s="2"/>
      <c r="C7" s="12"/>
      <c r="D7" s="39"/>
      <c r="E7" s="61" t="s">
        <v>23</v>
      </c>
      <c r="F7" s="56" t="s">
        <v>24</v>
      </c>
      <c r="G7" s="57" t="s">
        <v>20</v>
      </c>
      <c r="H7" s="62" t="s">
        <v>20</v>
      </c>
      <c r="I7" s="12"/>
      <c r="J7" s="12"/>
      <c r="K7" s="12"/>
      <c r="L7" s="12"/>
      <c r="M7" s="12"/>
      <c r="N7" s="93"/>
      <c r="O7" s="59"/>
      <c r="P7" s="2"/>
      <c r="Q7" s="12"/>
      <c r="R7" s="99"/>
      <c r="S7" s="2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58" x14ac:dyDescent="0.3">
      <c r="A8" s="4"/>
      <c r="B8" s="2"/>
      <c r="C8" s="12"/>
      <c r="D8" s="39"/>
      <c r="E8" s="9"/>
      <c r="F8" s="9"/>
      <c r="G8" s="53" t="e">
        <f>AVERAGE(E8:F8)</f>
        <v>#DIV/0!</v>
      </c>
      <c r="H8" s="54" t="str">
        <f>IF(OR(ISNUMBER(Replicate_1),ISNUMBER(Replicate_2)),Replicate_average,"")</f>
        <v/>
      </c>
      <c r="I8" s="12"/>
      <c r="J8" s="12"/>
      <c r="K8" s="12"/>
      <c r="L8" s="12"/>
      <c r="M8" s="12"/>
      <c r="N8" s="93"/>
      <c r="O8" s="59"/>
      <c r="P8" s="2"/>
      <c r="Q8" s="12"/>
      <c r="R8" s="99"/>
      <c r="S8" s="2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1:58" ht="15.2" customHeight="1" x14ac:dyDescent="0.3">
      <c r="A9" s="4"/>
      <c r="B9" s="2"/>
      <c r="C9" s="12"/>
      <c r="D9" s="12"/>
      <c r="E9" s="12"/>
      <c r="F9" s="12"/>
      <c r="G9" s="12"/>
      <c r="H9" s="14"/>
      <c r="I9" s="12"/>
      <c r="J9" s="12"/>
      <c r="K9" s="12"/>
      <c r="L9" s="12"/>
      <c r="M9" s="12"/>
      <c r="N9" s="94"/>
      <c r="O9" s="12"/>
      <c r="P9" s="2"/>
      <c r="Q9" s="12"/>
      <c r="R9" s="99"/>
      <c r="S9" s="2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1:58" x14ac:dyDescent="0.3">
      <c r="A10" s="4"/>
      <c r="B10" s="2"/>
      <c r="C10" s="12"/>
      <c r="D10" s="12"/>
      <c r="E10" s="55"/>
      <c r="F10" s="12"/>
      <c r="G10" s="12"/>
      <c r="H10" s="12"/>
      <c r="I10" s="12"/>
      <c r="J10" s="12"/>
      <c r="K10" s="12"/>
      <c r="L10" s="12"/>
      <c r="M10" s="12"/>
      <c r="N10" s="95" t="s">
        <v>22</v>
      </c>
      <c r="O10" s="12"/>
      <c r="P10" s="2"/>
      <c r="Q10" s="12"/>
      <c r="R10" s="99"/>
      <c r="S10" s="2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58" s="111" customFormat="1" ht="60" x14ac:dyDescent="0.2">
      <c r="A11" s="6"/>
      <c r="B11" s="7"/>
      <c r="C11" s="48"/>
      <c r="D11" s="5" t="s">
        <v>0</v>
      </c>
      <c r="E11" s="121" t="s">
        <v>27</v>
      </c>
      <c r="F11" s="122"/>
      <c r="G11" s="57" t="s">
        <v>20</v>
      </c>
      <c r="H11" s="108" t="s">
        <v>31</v>
      </c>
      <c r="I11" s="15" t="s">
        <v>18</v>
      </c>
      <c r="J11" s="15" t="s">
        <v>36</v>
      </c>
      <c r="K11" s="15" t="s">
        <v>21</v>
      </c>
      <c r="L11" s="15" t="s">
        <v>17</v>
      </c>
      <c r="M11" s="57" t="s">
        <v>34</v>
      </c>
      <c r="N11" s="96" t="s">
        <v>38</v>
      </c>
      <c r="O11" s="15" t="s">
        <v>19</v>
      </c>
      <c r="P11" s="15" t="s">
        <v>16</v>
      </c>
      <c r="Q11" s="57" t="s">
        <v>35</v>
      </c>
      <c r="R11" s="97" t="s">
        <v>33</v>
      </c>
      <c r="S11" s="8"/>
    </row>
    <row r="12" spans="1:58" s="111" customFormat="1" x14ac:dyDescent="0.2">
      <c r="A12" s="6"/>
      <c r="B12" s="7"/>
      <c r="C12" s="48"/>
      <c r="D12" s="5"/>
      <c r="E12" s="61" t="s">
        <v>23</v>
      </c>
      <c r="F12" s="56" t="s">
        <v>24</v>
      </c>
      <c r="G12" s="51"/>
      <c r="H12" s="50"/>
      <c r="I12" s="15"/>
      <c r="J12" s="15"/>
      <c r="K12" s="15"/>
      <c r="L12" s="15"/>
      <c r="M12" s="51"/>
      <c r="N12" s="97"/>
      <c r="O12" s="15"/>
      <c r="P12" s="15"/>
      <c r="Q12" s="51"/>
      <c r="R12" s="102"/>
      <c r="S12" s="8"/>
    </row>
    <row r="13" spans="1:58" x14ac:dyDescent="0.3">
      <c r="A13" s="4"/>
      <c r="B13" s="2"/>
      <c r="C13" s="49">
        <v>1</v>
      </c>
      <c r="D13" s="52"/>
      <c r="E13" s="83"/>
      <c r="F13" s="9"/>
      <c r="G13" s="53" t="str">
        <f t="shared" ref="G13:G52" si="0">IF(OR(COUNT(E13:F13)&lt;1,$H$8=""),"",(AVERAGE(E13:F13)-Replicate_average))</f>
        <v/>
      </c>
      <c r="H13" s="54" t="str">
        <f>G13</f>
        <v/>
      </c>
      <c r="I13" s="52">
        <v>0.2</v>
      </c>
      <c r="J13" s="63">
        <v>3.3</v>
      </c>
      <c r="K13" s="63">
        <v>10</v>
      </c>
      <c r="L13" s="63">
        <v>1</v>
      </c>
      <c r="M13" s="53" t="str">
        <f t="shared" ref="M13:M52" si="1">IF(OR(ISBLANK(Sample_volume_mL),ISBLANK(Total_volume_assay_mL),ISBLANK(Incubation_time_min),ISBLANK(Dilution_fold),Average_absorbance="",Dilution_fold&lt;=0),"",(Average_absorbance/Incubation_time_min*Total_volume_assay_mL/Sample_volume_mL*1/16.6*Dilution_fold))</f>
        <v/>
      </c>
      <c r="N13" s="54" t="str">
        <f>M13</f>
        <v/>
      </c>
      <c r="O13" s="64">
        <v>1</v>
      </c>
      <c r="P13" s="52">
        <v>50</v>
      </c>
      <c r="Q13" s="53" t="str">
        <f t="shared" ref="Q13:Q52" si="2">IF(OR(ISBLANK(Sample_weight_g),ISBLANK(Extract_volume_mL),Analyte_Units_L=""),"",(Analyte_Units_L*(Extract_volume_mL/Sample_weight_g)))</f>
        <v/>
      </c>
      <c r="R13" s="54" t="str">
        <f>Q13</f>
        <v/>
      </c>
      <c r="S13" s="2"/>
    </row>
    <row r="14" spans="1:58" x14ac:dyDescent="0.3">
      <c r="A14" s="4"/>
      <c r="B14" s="2"/>
      <c r="C14" s="49">
        <v>2</v>
      </c>
      <c r="D14" s="52"/>
      <c r="E14" s="83"/>
      <c r="F14" s="9"/>
      <c r="G14" s="53" t="str">
        <f t="shared" si="0"/>
        <v/>
      </c>
      <c r="H14" s="54" t="str">
        <f t="shared" ref="H14:H52" si="3">G14</f>
        <v/>
      </c>
      <c r="I14" s="52">
        <v>0.2</v>
      </c>
      <c r="J14" s="63">
        <v>3.3</v>
      </c>
      <c r="K14" s="63">
        <v>10</v>
      </c>
      <c r="L14" s="63">
        <v>1</v>
      </c>
      <c r="M14" s="53" t="str">
        <f t="shared" si="1"/>
        <v/>
      </c>
      <c r="N14" s="54" t="str">
        <f t="shared" ref="N14:N52" si="4">M14</f>
        <v/>
      </c>
      <c r="O14" s="64">
        <v>1</v>
      </c>
      <c r="P14" s="52">
        <v>50</v>
      </c>
      <c r="Q14" s="53" t="str">
        <f t="shared" si="2"/>
        <v/>
      </c>
      <c r="R14" s="54" t="str">
        <f t="shared" ref="R14:R52" si="5">Q14</f>
        <v/>
      </c>
      <c r="S14" s="2"/>
    </row>
    <row r="15" spans="1:58" x14ac:dyDescent="0.3">
      <c r="A15" s="4"/>
      <c r="B15" s="2"/>
      <c r="C15" s="49">
        <v>3</v>
      </c>
      <c r="D15" s="52"/>
      <c r="E15" s="83"/>
      <c r="F15" s="9"/>
      <c r="G15" s="53" t="str">
        <f t="shared" si="0"/>
        <v/>
      </c>
      <c r="H15" s="54" t="str">
        <f t="shared" si="3"/>
        <v/>
      </c>
      <c r="I15" s="52">
        <v>0.2</v>
      </c>
      <c r="J15" s="63">
        <v>3.3</v>
      </c>
      <c r="K15" s="63">
        <v>10</v>
      </c>
      <c r="L15" s="63">
        <v>1</v>
      </c>
      <c r="M15" s="53" t="str">
        <f t="shared" si="1"/>
        <v/>
      </c>
      <c r="N15" s="54" t="str">
        <f t="shared" si="4"/>
        <v/>
      </c>
      <c r="O15" s="64">
        <v>1</v>
      </c>
      <c r="P15" s="52">
        <v>50</v>
      </c>
      <c r="Q15" s="53" t="str">
        <f t="shared" si="2"/>
        <v/>
      </c>
      <c r="R15" s="54" t="str">
        <f t="shared" si="5"/>
        <v/>
      </c>
      <c r="S15" s="2"/>
    </row>
    <row r="16" spans="1:58" x14ac:dyDescent="0.3">
      <c r="A16" s="4"/>
      <c r="B16" s="2"/>
      <c r="C16" s="49">
        <v>4</v>
      </c>
      <c r="D16" s="52"/>
      <c r="E16" s="83"/>
      <c r="F16" s="9"/>
      <c r="G16" s="53" t="str">
        <f t="shared" si="0"/>
        <v/>
      </c>
      <c r="H16" s="54" t="str">
        <f t="shared" si="3"/>
        <v/>
      </c>
      <c r="I16" s="52">
        <v>0.2</v>
      </c>
      <c r="J16" s="63">
        <v>3.3</v>
      </c>
      <c r="K16" s="63">
        <v>10</v>
      </c>
      <c r="L16" s="63">
        <v>1</v>
      </c>
      <c r="M16" s="53" t="str">
        <f t="shared" si="1"/>
        <v/>
      </c>
      <c r="N16" s="54" t="str">
        <f t="shared" si="4"/>
        <v/>
      </c>
      <c r="O16" s="64">
        <v>1</v>
      </c>
      <c r="P16" s="52">
        <v>50</v>
      </c>
      <c r="Q16" s="53" t="str">
        <f t="shared" si="2"/>
        <v/>
      </c>
      <c r="R16" s="54" t="str">
        <f t="shared" si="5"/>
        <v/>
      </c>
      <c r="S16" s="2"/>
    </row>
    <row r="17" spans="1:19" x14ac:dyDescent="0.3">
      <c r="A17" s="4"/>
      <c r="B17" s="2"/>
      <c r="C17" s="49">
        <v>5</v>
      </c>
      <c r="D17" s="52"/>
      <c r="E17" s="83"/>
      <c r="F17" s="9"/>
      <c r="G17" s="53" t="str">
        <f t="shared" si="0"/>
        <v/>
      </c>
      <c r="H17" s="54" t="str">
        <f t="shared" si="3"/>
        <v/>
      </c>
      <c r="I17" s="52">
        <v>0.2</v>
      </c>
      <c r="J17" s="63">
        <v>3.3</v>
      </c>
      <c r="K17" s="63">
        <v>10</v>
      </c>
      <c r="L17" s="63">
        <v>1</v>
      </c>
      <c r="M17" s="53" t="str">
        <f t="shared" si="1"/>
        <v/>
      </c>
      <c r="N17" s="54" t="str">
        <f t="shared" si="4"/>
        <v/>
      </c>
      <c r="O17" s="64">
        <v>1</v>
      </c>
      <c r="P17" s="52">
        <v>50</v>
      </c>
      <c r="Q17" s="53" t="str">
        <f t="shared" si="2"/>
        <v/>
      </c>
      <c r="R17" s="54" t="str">
        <f t="shared" si="5"/>
        <v/>
      </c>
      <c r="S17" s="2"/>
    </row>
    <row r="18" spans="1:19" x14ac:dyDescent="0.3">
      <c r="A18" s="4"/>
      <c r="B18" s="2"/>
      <c r="C18" s="49">
        <v>6</v>
      </c>
      <c r="D18" s="52"/>
      <c r="E18" s="83"/>
      <c r="F18" s="9"/>
      <c r="G18" s="53" t="str">
        <f t="shared" si="0"/>
        <v/>
      </c>
      <c r="H18" s="54" t="str">
        <f t="shared" si="3"/>
        <v/>
      </c>
      <c r="I18" s="52">
        <v>0.2</v>
      </c>
      <c r="J18" s="63">
        <v>3.3</v>
      </c>
      <c r="K18" s="63">
        <v>10</v>
      </c>
      <c r="L18" s="63">
        <v>1</v>
      </c>
      <c r="M18" s="53" t="str">
        <f t="shared" si="1"/>
        <v/>
      </c>
      <c r="N18" s="54" t="str">
        <f t="shared" si="4"/>
        <v/>
      </c>
      <c r="O18" s="64">
        <v>1</v>
      </c>
      <c r="P18" s="52">
        <v>50</v>
      </c>
      <c r="Q18" s="53" t="str">
        <f t="shared" si="2"/>
        <v/>
      </c>
      <c r="R18" s="54" t="str">
        <f t="shared" si="5"/>
        <v/>
      </c>
      <c r="S18" s="2"/>
    </row>
    <row r="19" spans="1:19" x14ac:dyDescent="0.3">
      <c r="A19" s="4"/>
      <c r="B19" s="2"/>
      <c r="C19" s="49">
        <v>7</v>
      </c>
      <c r="D19" s="52"/>
      <c r="E19" s="83"/>
      <c r="F19" s="9"/>
      <c r="G19" s="53" t="str">
        <f t="shared" si="0"/>
        <v/>
      </c>
      <c r="H19" s="54" t="str">
        <f t="shared" si="3"/>
        <v/>
      </c>
      <c r="I19" s="52">
        <v>0.2</v>
      </c>
      <c r="J19" s="63">
        <v>3.3</v>
      </c>
      <c r="K19" s="63">
        <v>10</v>
      </c>
      <c r="L19" s="63">
        <v>1</v>
      </c>
      <c r="M19" s="53" t="str">
        <f t="shared" si="1"/>
        <v/>
      </c>
      <c r="N19" s="54" t="str">
        <f t="shared" si="4"/>
        <v/>
      </c>
      <c r="O19" s="64">
        <v>1</v>
      </c>
      <c r="P19" s="52">
        <v>50</v>
      </c>
      <c r="Q19" s="53" t="str">
        <f t="shared" si="2"/>
        <v/>
      </c>
      <c r="R19" s="54" t="str">
        <f t="shared" si="5"/>
        <v/>
      </c>
      <c r="S19" s="2"/>
    </row>
    <row r="20" spans="1:19" x14ac:dyDescent="0.3">
      <c r="A20" s="4"/>
      <c r="B20" s="2"/>
      <c r="C20" s="49">
        <v>8</v>
      </c>
      <c r="D20" s="52"/>
      <c r="E20" s="83"/>
      <c r="F20" s="9"/>
      <c r="G20" s="53" t="str">
        <f t="shared" si="0"/>
        <v/>
      </c>
      <c r="H20" s="54" t="str">
        <f t="shared" si="3"/>
        <v/>
      </c>
      <c r="I20" s="52">
        <v>0.2</v>
      </c>
      <c r="J20" s="63">
        <v>3.3</v>
      </c>
      <c r="K20" s="63">
        <v>10</v>
      </c>
      <c r="L20" s="63">
        <v>1</v>
      </c>
      <c r="M20" s="53" t="str">
        <f t="shared" si="1"/>
        <v/>
      </c>
      <c r="N20" s="54" t="str">
        <f t="shared" si="4"/>
        <v/>
      </c>
      <c r="O20" s="64">
        <v>1</v>
      </c>
      <c r="P20" s="52">
        <v>50</v>
      </c>
      <c r="Q20" s="53" t="str">
        <f t="shared" si="2"/>
        <v/>
      </c>
      <c r="R20" s="54" t="str">
        <f t="shared" si="5"/>
        <v/>
      </c>
      <c r="S20" s="2"/>
    </row>
    <row r="21" spans="1:19" x14ac:dyDescent="0.3">
      <c r="A21" s="4"/>
      <c r="B21" s="2"/>
      <c r="C21" s="49">
        <v>9</v>
      </c>
      <c r="D21" s="52"/>
      <c r="E21" s="83"/>
      <c r="F21" s="9"/>
      <c r="G21" s="53" t="str">
        <f t="shared" si="0"/>
        <v/>
      </c>
      <c r="H21" s="54" t="str">
        <f t="shared" si="3"/>
        <v/>
      </c>
      <c r="I21" s="52">
        <v>0.2</v>
      </c>
      <c r="J21" s="63">
        <v>3.3</v>
      </c>
      <c r="K21" s="63">
        <v>10</v>
      </c>
      <c r="L21" s="63">
        <v>1</v>
      </c>
      <c r="M21" s="53" t="str">
        <f t="shared" si="1"/>
        <v/>
      </c>
      <c r="N21" s="54" t="str">
        <f t="shared" si="4"/>
        <v/>
      </c>
      <c r="O21" s="64">
        <v>1</v>
      </c>
      <c r="P21" s="52">
        <v>50</v>
      </c>
      <c r="Q21" s="53" t="str">
        <f t="shared" si="2"/>
        <v/>
      </c>
      <c r="R21" s="54" t="str">
        <f t="shared" si="5"/>
        <v/>
      </c>
      <c r="S21" s="2"/>
    </row>
    <row r="22" spans="1:19" x14ac:dyDescent="0.3">
      <c r="A22" s="4"/>
      <c r="B22" s="2"/>
      <c r="C22" s="49">
        <v>10</v>
      </c>
      <c r="D22" s="52"/>
      <c r="E22" s="83"/>
      <c r="F22" s="9"/>
      <c r="G22" s="53" t="str">
        <f t="shared" si="0"/>
        <v/>
      </c>
      <c r="H22" s="54" t="str">
        <f t="shared" si="3"/>
        <v/>
      </c>
      <c r="I22" s="52">
        <v>0.2</v>
      </c>
      <c r="J22" s="63">
        <v>3.3</v>
      </c>
      <c r="K22" s="63">
        <v>10</v>
      </c>
      <c r="L22" s="63">
        <v>1</v>
      </c>
      <c r="M22" s="53" t="str">
        <f t="shared" si="1"/>
        <v/>
      </c>
      <c r="N22" s="54" t="str">
        <f t="shared" si="4"/>
        <v/>
      </c>
      <c r="O22" s="64">
        <v>1</v>
      </c>
      <c r="P22" s="52">
        <v>50</v>
      </c>
      <c r="Q22" s="53" t="str">
        <f t="shared" si="2"/>
        <v/>
      </c>
      <c r="R22" s="54" t="str">
        <f t="shared" si="5"/>
        <v/>
      </c>
      <c r="S22" s="2"/>
    </row>
    <row r="23" spans="1:19" x14ac:dyDescent="0.3">
      <c r="A23" s="4"/>
      <c r="B23" s="2"/>
      <c r="C23" s="49">
        <v>11</v>
      </c>
      <c r="D23" s="52"/>
      <c r="E23" s="83"/>
      <c r="F23" s="9"/>
      <c r="G23" s="53" t="str">
        <f t="shared" si="0"/>
        <v/>
      </c>
      <c r="H23" s="54" t="str">
        <f t="shared" si="3"/>
        <v/>
      </c>
      <c r="I23" s="52">
        <v>0.2</v>
      </c>
      <c r="J23" s="63">
        <v>3.3</v>
      </c>
      <c r="K23" s="63">
        <v>10</v>
      </c>
      <c r="L23" s="63">
        <v>1</v>
      </c>
      <c r="M23" s="53" t="str">
        <f t="shared" si="1"/>
        <v/>
      </c>
      <c r="N23" s="54" t="str">
        <f t="shared" si="4"/>
        <v/>
      </c>
      <c r="O23" s="64">
        <v>1</v>
      </c>
      <c r="P23" s="52">
        <v>50</v>
      </c>
      <c r="Q23" s="53" t="str">
        <f t="shared" si="2"/>
        <v/>
      </c>
      <c r="R23" s="54" t="str">
        <f t="shared" si="5"/>
        <v/>
      </c>
      <c r="S23" s="2"/>
    </row>
    <row r="24" spans="1:19" x14ac:dyDescent="0.3">
      <c r="A24" s="4"/>
      <c r="B24" s="2"/>
      <c r="C24" s="49">
        <v>12</v>
      </c>
      <c r="D24" s="52"/>
      <c r="E24" s="83"/>
      <c r="F24" s="9"/>
      <c r="G24" s="53" t="str">
        <f t="shared" si="0"/>
        <v/>
      </c>
      <c r="H24" s="54" t="str">
        <f t="shared" si="3"/>
        <v/>
      </c>
      <c r="I24" s="52">
        <v>0.2</v>
      </c>
      <c r="J24" s="63">
        <v>3.3</v>
      </c>
      <c r="K24" s="63">
        <v>10</v>
      </c>
      <c r="L24" s="63">
        <v>1</v>
      </c>
      <c r="M24" s="53" t="str">
        <f t="shared" si="1"/>
        <v/>
      </c>
      <c r="N24" s="54" t="str">
        <f t="shared" si="4"/>
        <v/>
      </c>
      <c r="O24" s="64">
        <v>1</v>
      </c>
      <c r="P24" s="52">
        <v>50</v>
      </c>
      <c r="Q24" s="53" t="str">
        <f t="shared" si="2"/>
        <v/>
      </c>
      <c r="R24" s="54" t="str">
        <f t="shared" si="5"/>
        <v/>
      </c>
      <c r="S24" s="2"/>
    </row>
    <row r="25" spans="1:19" x14ac:dyDescent="0.3">
      <c r="A25" s="4"/>
      <c r="B25" s="2"/>
      <c r="C25" s="49">
        <v>13</v>
      </c>
      <c r="D25" s="52"/>
      <c r="E25" s="83"/>
      <c r="F25" s="9"/>
      <c r="G25" s="53" t="str">
        <f t="shared" si="0"/>
        <v/>
      </c>
      <c r="H25" s="54" t="str">
        <f t="shared" si="3"/>
        <v/>
      </c>
      <c r="I25" s="52">
        <v>0.2</v>
      </c>
      <c r="J25" s="63">
        <v>3.3</v>
      </c>
      <c r="K25" s="63">
        <v>10</v>
      </c>
      <c r="L25" s="63">
        <v>1</v>
      </c>
      <c r="M25" s="53" t="str">
        <f t="shared" si="1"/>
        <v/>
      </c>
      <c r="N25" s="54" t="str">
        <f t="shared" si="4"/>
        <v/>
      </c>
      <c r="O25" s="64">
        <v>1</v>
      </c>
      <c r="P25" s="52">
        <v>50</v>
      </c>
      <c r="Q25" s="53" t="str">
        <f t="shared" si="2"/>
        <v/>
      </c>
      <c r="R25" s="54" t="str">
        <f t="shared" si="5"/>
        <v/>
      </c>
      <c r="S25" s="2"/>
    </row>
    <row r="26" spans="1:19" x14ac:dyDescent="0.3">
      <c r="A26" s="4"/>
      <c r="B26" s="2"/>
      <c r="C26" s="49">
        <v>14</v>
      </c>
      <c r="D26" s="52"/>
      <c r="E26" s="83"/>
      <c r="F26" s="9"/>
      <c r="G26" s="53" t="str">
        <f t="shared" si="0"/>
        <v/>
      </c>
      <c r="H26" s="54" t="str">
        <f t="shared" si="3"/>
        <v/>
      </c>
      <c r="I26" s="52">
        <v>0.2</v>
      </c>
      <c r="J26" s="63">
        <v>3.3</v>
      </c>
      <c r="K26" s="63">
        <v>10</v>
      </c>
      <c r="L26" s="63">
        <v>1</v>
      </c>
      <c r="M26" s="53" t="str">
        <f t="shared" si="1"/>
        <v/>
      </c>
      <c r="N26" s="54" t="str">
        <f t="shared" si="4"/>
        <v/>
      </c>
      <c r="O26" s="64">
        <v>1</v>
      </c>
      <c r="P26" s="52">
        <v>50</v>
      </c>
      <c r="Q26" s="53" t="str">
        <f t="shared" si="2"/>
        <v/>
      </c>
      <c r="R26" s="54" t="str">
        <f t="shared" si="5"/>
        <v/>
      </c>
      <c r="S26" s="2"/>
    </row>
    <row r="27" spans="1:19" x14ac:dyDescent="0.3">
      <c r="A27" s="4"/>
      <c r="B27" s="2"/>
      <c r="C27" s="49">
        <v>15</v>
      </c>
      <c r="D27" s="52"/>
      <c r="E27" s="83"/>
      <c r="F27" s="9"/>
      <c r="G27" s="53" t="str">
        <f t="shared" si="0"/>
        <v/>
      </c>
      <c r="H27" s="54" t="str">
        <f t="shared" si="3"/>
        <v/>
      </c>
      <c r="I27" s="52">
        <v>0.2</v>
      </c>
      <c r="J27" s="63">
        <v>3.3</v>
      </c>
      <c r="K27" s="63">
        <v>10</v>
      </c>
      <c r="L27" s="63">
        <v>1</v>
      </c>
      <c r="M27" s="53" t="str">
        <f t="shared" si="1"/>
        <v/>
      </c>
      <c r="N27" s="54" t="str">
        <f t="shared" si="4"/>
        <v/>
      </c>
      <c r="O27" s="64">
        <v>1</v>
      </c>
      <c r="P27" s="52">
        <v>50</v>
      </c>
      <c r="Q27" s="53" t="str">
        <f t="shared" si="2"/>
        <v/>
      </c>
      <c r="R27" s="54" t="str">
        <f t="shared" si="5"/>
        <v/>
      </c>
      <c r="S27" s="2"/>
    </row>
    <row r="28" spans="1:19" x14ac:dyDescent="0.3">
      <c r="A28" s="4"/>
      <c r="B28" s="2"/>
      <c r="C28" s="49">
        <v>16</v>
      </c>
      <c r="D28" s="52"/>
      <c r="E28" s="83"/>
      <c r="F28" s="9"/>
      <c r="G28" s="53" t="str">
        <f t="shared" si="0"/>
        <v/>
      </c>
      <c r="H28" s="54" t="str">
        <f t="shared" si="3"/>
        <v/>
      </c>
      <c r="I28" s="52">
        <v>0.2</v>
      </c>
      <c r="J28" s="63">
        <v>3.3</v>
      </c>
      <c r="K28" s="63">
        <v>10</v>
      </c>
      <c r="L28" s="63">
        <v>1</v>
      </c>
      <c r="M28" s="53" t="str">
        <f t="shared" si="1"/>
        <v/>
      </c>
      <c r="N28" s="54" t="str">
        <f t="shared" si="4"/>
        <v/>
      </c>
      <c r="O28" s="64">
        <v>1</v>
      </c>
      <c r="P28" s="52">
        <v>50</v>
      </c>
      <c r="Q28" s="53" t="str">
        <f t="shared" si="2"/>
        <v/>
      </c>
      <c r="R28" s="54" t="str">
        <f t="shared" si="5"/>
        <v/>
      </c>
      <c r="S28" s="2"/>
    </row>
    <row r="29" spans="1:19" x14ac:dyDescent="0.3">
      <c r="A29" s="4"/>
      <c r="B29" s="2"/>
      <c r="C29" s="49">
        <v>17</v>
      </c>
      <c r="D29" s="52"/>
      <c r="E29" s="83"/>
      <c r="F29" s="9"/>
      <c r="G29" s="53" t="str">
        <f t="shared" si="0"/>
        <v/>
      </c>
      <c r="H29" s="54" t="str">
        <f t="shared" si="3"/>
        <v/>
      </c>
      <c r="I29" s="52">
        <v>0.2</v>
      </c>
      <c r="J29" s="63">
        <v>3.3</v>
      </c>
      <c r="K29" s="63">
        <v>10</v>
      </c>
      <c r="L29" s="63">
        <v>1</v>
      </c>
      <c r="M29" s="53" t="str">
        <f t="shared" si="1"/>
        <v/>
      </c>
      <c r="N29" s="54" t="str">
        <f t="shared" si="4"/>
        <v/>
      </c>
      <c r="O29" s="64">
        <v>1</v>
      </c>
      <c r="P29" s="52">
        <v>50</v>
      </c>
      <c r="Q29" s="53" t="str">
        <f t="shared" si="2"/>
        <v/>
      </c>
      <c r="R29" s="54" t="str">
        <f t="shared" si="5"/>
        <v/>
      </c>
      <c r="S29" s="2"/>
    </row>
    <row r="30" spans="1:19" x14ac:dyDescent="0.3">
      <c r="A30" s="4"/>
      <c r="B30" s="2"/>
      <c r="C30" s="49">
        <v>18</v>
      </c>
      <c r="D30" s="52"/>
      <c r="E30" s="83"/>
      <c r="F30" s="9"/>
      <c r="G30" s="53" t="str">
        <f t="shared" si="0"/>
        <v/>
      </c>
      <c r="H30" s="54" t="str">
        <f t="shared" si="3"/>
        <v/>
      </c>
      <c r="I30" s="52">
        <v>0.2</v>
      </c>
      <c r="J30" s="63">
        <v>3.3</v>
      </c>
      <c r="K30" s="63">
        <v>10</v>
      </c>
      <c r="L30" s="63">
        <v>1</v>
      </c>
      <c r="M30" s="53" t="str">
        <f t="shared" si="1"/>
        <v/>
      </c>
      <c r="N30" s="54" t="str">
        <f t="shared" si="4"/>
        <v/>
      </c>
      <c r="O30" s="64">
        <v>1</v>
      </c>
      <c r="P30" s="52">
        <v>50</v>
      </c>
      <c r="Q30" s="53" t="str">
        <f t="shared" si="2"/>
        <v/>
      </c>
      <c r="R30" s="54" t="str">
        <f t="shared" si="5"/>
        <v/>
      </c>
      <c r="S30" s="2"/>
    </row>
    <row r="31" spans="1:19" x14ac:dyDescent="0.3">
      <c r="A31" s="4"/>
      <c r="B31" s="2"/>
      <c r="C31" s="49">
        <v>19</v>
      </c>
      <c r="D31" s="52"/>
      <c r="E31" s="83"/>
      <c r="F31" s="9"/>
      <c r="G31" s="53" t="str">
        <f t="shared" si="0"/>
        <v/>
      </c>
      <c r="H31" s="54" t="str">
        <f t="shared" si="3"/>
        <v/>
      </c>
      <c r="I31" s="52">
        <v>0.2</v>
      </c>
      <c r="J31" s="63">
        <v>3.3</v>
      </c>
      <c r="K31" s="63">
        <v>10</v>
      </c>
      <c r="L31" s="63">
        <v>1</v>
      </c>
      <c r="M31" s="53" t="str">
        <f t="shared" si="1"/>
        <v/>
      </c>
      <c r="N31" s="54" t="str">
        <f t="shared" si="4"/>
        <v/>
      </c>
      <c r="O31" s="64">
        <v>1</v>
      </c>
      <c r="P31" s="52">
        <v>50</v>
      </c>
      <c r="Q31" s="53" t="str">
        <f t="shared" si="2"/>
        <v/>
      </c>
      <c r="R31" s="54" t="str">
        <f t="shared" si="5"/>
        <v/>
      </c>
      <c r="S31" s="2"/>
    </row>
    <row r="32" spans="1:19" x14ac:dyDescent="0.3">
      <c r="A32" s="4"/>
      <c r="B32" s="2"/>
      <c r="C32" s="49">
        <v>20</v>
      </c>
      <c r="D32" s="52"/>
      <c r="E32" s="83"/>
      <c r="F32" s="9"/>
      <c r="G32" s="53" t="str">
        <f t="shared" si="0"/>
        <v/>
      </c>
      <c r="H32" s="54" t="str">
        <f t="shared" si="3"/>
        <v/>
      </c>
      <c r="I32" s="52">
        <v>0.2</v>
      </c>
      <c r="J32" s="63">
        <v>3.3</v>
      </c>
      <c r="K32" s="63">
        <v>10</v>
      </c>
      <c r="L32" s="63">
        <v>1</v>
      </c>
      <c r="M32" s="53" t="str">
        <f t="shared" si="1"/>
        <v/>
      </c>
      <c r="N32" s="54" t="str">
        <f t="shared" si="4"/>
        <v/>
      </c>
      <c r="O32" s="64">
        <v>1</v>
      </c>
      <c r="P32" s="52">
        <v>50</v>
      </c>
      <c r="Q32" s="53" t="str">
        <f t="shared" si="2"/>
        <v/>
      </c>
      <c r="R32" s="54" t="str">
        <f t="shared" si="5"/>
        <v/>
      </c>
      <c r="S32" s="2"/>
    </row>
    <row r="33" spans="1:19" x14ac:dyDescent="0.3">
      <c r="A33" s="4"/>
      <c r="B33" s="2"/>
      <c r="C33" s="49">
        <v>21</v>
      </c>
      <c r="D33" s="52"/>
      <c r="E33" s="83"/>
      <c r="F33" s="9"/>
      <c r="G33" s="53" t="str">
        <f t="shared" si="0"/>
        <v/>
      </c>
      <c r="H33" s="54" t="str">
        <f t="shared" si="3"/>
        <v/>
      </c>
      <c r="I33" s="52">
        <v>0.2</v>
      </c>
      <c r="J33" s="63">
        <v>3.3</v>
      </c>
      <c r="K33" s="63">
        <v>10</v>
      </c>
      <c r="L33" s="63">
        <v>1</v>
      </c>
      <c r="M33" s="53" t="str">
        <f t="shared" si="1"/>
        <v/>
      </c>
      <c r="N33" s="54" t="str">
        <f t="shared" si="4"/>
        <v/>
      </c>
      <c r="O33" s="64">
        <v>1</v>
      </c>
      <c r="P33" s="52">
        <v>50</v>
      </c>
      <c r="Q33" s="53" t="str">
        <f t="shared" si="2"/>
        <v/>
      </c>
      <c r="R33" s="54" t="str">
        <f t="shared" si="5"/>
        <v/>
      </c>
      <c r="S33" s="2"/>
    </row>
    <row r="34" spans="1:19" x14ac:dyDescent="0.3">
      <c r="A34" s="4"/>
      <c r="B34" s="2"/>
      <c r="C34" s="49">
        <v>22</v>
      </c>
      <c r="D34" s="52"/>
      <c r="E34" s="83"/>
      <c r="F34" s="9"/>
      <c r="G34" s="53" t="str">
        <f t="shared" si="0"/>
        <v/>
      </c>
      <c r="H34" s="54" t="str">
        <f t="shared" si="3"/>
        <v/>
      </c>
      <c r="I34" s="52">
        <v>0.2</v>
      </c>
      <c r="J34" s="63">
        <v>3.3</v>
      </c>
      <c r="K34" s="63">
        <v>10</v>
      </c>
      <c r="L34" s="63">
        <v>1</v>
      </c>
      <c r="M34" s="53" t="str">
        <f t="shared" si="1"/>
        <v/>
      </c>
      <c r="N34" s="54" t="str">
        <f t="shared" si="4"/>
        <v/>
      </c>
      <c r="O34" s="64">
        <v>1</v>
      </c>
      <c r="P34" s="52">
        <v>50</v>
      </c>
      <c r="Q34" s="53" t="str">
        <f t="shared" si="2"/>
        <v/>
      </c>
      <c r="R34" s="54" t="str">
        <f t="shared" si="5"/>
        <v/>
      </c>
      <c r="S34" s="2"/>
    </row>
    <row r="35" spans="1:19" x14ac:dyDescent="0.3">
      <c r="A35" s="4"/>
      <c r="B35" s="2"/>
      <c r="C35" s="49">
        <v>23</v>
      </c>
      <c r="D35" s="52"/>
      <c r="E35" s="83"/>
      <c r="F35" s="9"/>
      <c r="G35" s="53" t="str">
        <f t="shared" si="0"/>
        <v/>
      </c>
      <c r="H35" s="54" t="str">
        <f t="shared" si="3"/>
        <v/>
      </c>
      <c r="I35" s="52">
        <v>0.2</v>
      </c>
      <c r="J35" s="63">
        <v>3.3</v>
      </c>
      <c r="K35" s="63">
        <v>10</v>
      </c>
      <c r="L35" s="63">
        <v>1</v>
      </c>
      <c r="M35" s="53" t="str">
        <f t="shared" si="1"/>
        <v/>
      </c>
      <c r="N35" s="54" t="str">
        <f t="shared" si="4"/>
        <v/>
      </c>
      <c r="O35" s="64">
        <v>1</v>
      </c>
      <c r="P35" s="52">
        <v>50</v>
      </c>
      <c r="Q35" s="53" t="str">
        <f t="shared" si="2"/>
        <v/>
      </c>
      <c r="R35" s="54" t="str">
        <f t="shared" si="5"/>
        <v/>
      </c>
      <c r="S35" s="2"/>
    </row>
    <row r="36" spans="1:19" x14ac:dyDescent="0.3">
      <c r="A36" s="4"/>
      <c r="B36" s="2"/>
      <c r="C36" s="49">
        <v>24</v>
      </c>
      <c r="D36" s="52"/>
      <c r="E36" s="83"/>
      <c r="F36" s="9"/>
      <c r="G36" s="53" t="str">
        <f t="shared" si="0"/>
        <v/>
      </c>
      <c r="H36" s="54" t="str">
        <f t="shared" si="3"/>
        <v/>
      </c>
      <c r="I36" s="52">
        <v>0.2</v>
      </c>
      <c r="J36" s="63">
        <v>3.3</v>
      </c>
      <c r="K36" s="63">
        <v>10</v>
      </c>
      <c r="L36" s="63">
        <v>1</v>
      </c>
      <c r="M36" s="53" t="str">
        <f t="shared" si="1"/>
        <v/>
      </c>
      <c r="N36" s="54" t="str">
        <f t="shared" si="4"/>
        <v/>
      </c>
      <c r="O36" s="64">
        <v>1</v>
      </c>
      <c r="P36" s="52">
        <v>50</v>
      </c>
      <c r="Q36" s="53" t="str">
        <f t="shared" si="2"/>
        <v/>
      </c>
      <c r="R36" s="54" t="str">
        <f t="shared" si="5"/>
        <v/>
      </c>
      <c r="S36" s="2"/>
    </row>
    <row r="37" spans="1:19" x14ac:dyDescent="0.3">
      <c r="A37" s="4"/>
      <c r="B37" s="2"/>
      <c r="C37" s="49">
        <v>25</v>
      </c>
      <c r="D37" s="52"/>
      <c r="E37" s="83"/>
      <c r="F37" s="9"/>
      <c r="G37" s="53" t="str">
        <f t="shared" si="0"/>
        <v/>
      </c>
      <c r="H37" s="54" t="str">
        <f t="shared" si="3"/>
        <v/>
      </c>
      <c r="I37" s="52">
        <v>0.2</v>
      </c>
      <c r="J37" s="63">
        <v>3.3</v>
      </c>
      <c r="K37" s="63">
        <v>10</v>
      </c>
      <c r="L37" s="63">
        <v>1</v>
      </c>
      <c r="M37" s="53" t="str">
        <f t="shared" si="1"/>
        <v/>
      </c>
      <c r="N37" s="54" t="str">
        <f t="shared" si="4"/>
        <v/>
      </c>
      <c r="O37" s="64">
        <v>1</v>
      </c>
      <c r="P37" s="52">
        <v>50</v>
      </c>
      <c r="Q37" s="53" t="str">
        <f t="shared" si="2"/>
        <v/>
      </c>
      <c r="R37" s="54" t="str">
        <f t="shared" si="5"/>
        <v/>
      </c>
      <c r="S37" s="2"/>
    </row>
    <row r="38" spans="1:19" x14ac:dyDescent="0.3">
      <c r="A38" s="4"/>
      <c r="B38" s="2"/>
      <c r="C38" s="49">
        <v>26</v>
      </c>
      <c r="D38" s="52"/>
      <c r="E38" s="83"/>
      <c r="F38" s="9"/>
      <c r="G38" s="53" t="str">
        <f t="shared" si="0"/>
        <v/>
      </c>
      <c r="H38" s="54" t="str">
        <f t="shared" si="3"/>
        <v/>
      </c>
      <c r="I38" s="52">
        <v>0.2</v>
      </c>
      <c r="J38" s="63">
        <v>3.3</v>
      </c>
      <c r="K38" s="63">
        <v>10</v>
      </c>
      <c r="L38" s="63">
        <v>1</v>
      </c>
      <c r="M38" s="53" t="str">
        <f t="shared" si="1"/>
        <v/>
      </c>
      <c r="N38" s="54" t="str">
        <f t="shared" si="4"/>
        <v/>
      </c>
      <c r="O38" s="64">
        <v>1</v>
      </c>
      <c r="P38" s="52">
        <v>50</v>
      </c>
      <c r="Q38" s="53" t="str">
        <f t="shared" si="2"/>
        <v/>
      </c>
      <c r="R38" s="54" t="str">
        <f t="shared" si="5"/>
        <v/>
      </c>
      <c r="S38" s="2"/>
    </row>
    <row r="39" spans="1:19" x14ac:dyDescent="0.3">
      <c r="A39" s="4"/>
      <c r="B39" s="2"/>
      <c r="C39" s="49">
        <v>27</v>
      </c>
      <c r="D39" s="52"/>
      <c r="E39" s="83"/>
      <c r="F39" s="9"/>
      <c r="G39" s="53" t="str">
        <f t="shared" si="0"/>
        <v/>
      </c>
      <c r="H39" s="54" t="str">
        <f t="shared" si="3"/>
        <v/>
      </c>
      <c r="I39" s="52">
        <v>0.2</v>
      </c>
      <c r="J39" s="63">
        <v>3.3</v>
      </c>
      <c r="K39" s="63">
        <v>10</v>
      </c>
      <c r="L39" s="63">
        <v>1</v>
      </c>
      <c r="M39" s="53" t="str">
        <f t="shared" si="1"/>
        <v/>
      </c>
      <c r="N39" s="54" t="str">
        <f t="shared" si="4"/>
        <v/>
      </c>
      <c r="O39" s="64">
        <v>1</v>
      </c>
      <c r="P39" s="52">
        <v>50</v>
      </c>
      <c r="Q39" s="53" t="str">
        <f t="shared" si="2"/>
        <v/>
      </c>
      <c r="R39" s="54" t="str">
        <f t="shared" si="5"/>
        <v/>
      </c>
      <c r="S39" s="2"/>
    </row>
    <row r="40" spans="1:19" x14ac:dyDescent="0.3">
      <c r="A40" s="4"/>
      <c r="B40" s="2"/>
      <c r="C40" s="49">
        <v>28</v>
      </c>
      <c r="D40" s="52"/>
      <c r="E40" s="83"/>
      <c r="F40" s="9"/>
      <c r="G40" s="53" t="str">
        <f t="shared" si="0"/>
        <v/>
      </c>
      <c r="H40" s="54" t="str">
        <f t="shared" si="3"/>
        <v/>
      </c>
      <c r="I40" s="52">
        <v>0.2</v>
      </c>
      <c r="J40" s="63">
        <v>3.3</v>
      </c>
      <c r="K40" s="63">
        <v>10</v>
      </c>
      <c r="L40" s="63">
        <v>1</v>
      </c>
      <c r="M40" s="53" t="str">
        <f t="shared" si="1"/>
        <v/>
      </c>
      <c r="N40" s="54" t="str">
        <f t="shared" si="4"/>
        <v/>
      </c>
      <c r="O40" s="64">
        <v>1</v>
      </c>
      <c r="P40" s="52">
        <v>50</v>
      </c>
      <c r="Q40" s="53" t="str">
        <f t="shared" si="2"/>
        <v/>
      </c>
      <c r="R40" s="54" t="str">
        <f t="shared" si="5"/>
        <v/>
      </c>
      <c r="S40" s="2"/>
    </row>
    <row r="41" spans="1:19" x14ac:dyDescent="0.3">
      <c r="A41" s="4"/>
      <c r="B41" s="2"/>
      <c r="C41" s="49">
        <v>29</v>
      </c>
      <c r="D41" s="52"/>
      <c r="E41" s="83"/>
      <c r="F41" s="9"/>
      <c r="G41" s="53" t="str">
        <f t="shared" si="0"/>
        <v/>
      </c>
      <c r="H41" s="54" t="str">
        <f t="shared" si="3"/>
        <v/>
      </c>
      <c r="I41" s="52">
        <v>0.2</v>
      </c>
      <c r="J41" s="63">
        <v>3.3</v>
      </c>
      <c r="K41" s="63">
        <v>10</v>
      </c>
      <c r="L41" s="63">
        <v>1</v>
      </c>
      <c r="M41" s="53" t="str">
        <f t="shared" si="1"/>
        <v/>
      </c>
      <c r="N41" s="54" t="str">
        <f t="shared" si="4"/>
        <v/>
      </c>
      <c r="O41" s="64">
        <v>1</v>
      </c>
      <c r="P41" s="52">
        <v>50</v>
      </c>
      <c r="Q41" s="53" t="str">
        <f t="shared" si="2"/>
        <v/>
      </c>
      <c r="R41" s="54" t="str">
        <f t="shared" si="5"/>
        <v/>
      </c>
      <c r="S41" s="2"/>
    </row>
    <row r="42" spans="1:19" x14ac:dyDescent="0.3">
      <c r="A42" s="4"/>
      <c r="B42" s="2"/>
      <c r="C42" s="49">
        <v>30</v>
      </c>
      <c r="D42" s="52"/>
      <c r="E42" s="83"/>
      <c r="F42" s="9"/>
      <c r="G42" s="53" t="str">
        <f t="shared" si="0"/>
        <v/>
      </c>
      <c r="H42" s="54" t="str">
        <f t="shared" si="3"/>
        <v/>
      </c>
      <c r="I42" s="52">
        <v>0.2</v>
      </c>
      <c r="J42" s="63">
        <v>3.3</v>
      </c>
      <c r="K42" s="63">
        <v>10</v>
      </c>
      <c r="L42" s="63">
        <v>1</v>
      </c>
      <c r="M42" s="53" t="str">
        <f t="shared" si="1"/>
        <v/>
      </c>
      <c r="N42" s="54" t="str">
        <f t="shared" si="4"/>
        <v/>
      </c>
      <c r="O42" s="64">
        <v>1</v>
      </c>
      <c r="P42" s="52">
        <v>50</v>
      </c>
      <c r="Q42" s="53" t="str">
        <f t="shared" si="2"/>
        <v/>
      </c>
      <c r="R42" s="54" t="str">
        <f t="shared" si="5"/>
        <v/>
      </c>
      <c r="S42" s="2"/>
    </row>
    <row r="43" spans="1:19" x14ac:dyDescent="0.3">
      <c r="A43" s="4"/>
      <c r="B43" s="2"/>
      <c r="C43" s="49">
        <v>31</v>
      </c>
      <c r="D43" s="52"/>
      <c r="E43" s="83"/>
      <c r="F43" s="9"/>
      <c r="G43" s="53" t="str">
        <f t="shared" si="0"/>
        <v/>
      </c>
      <c r="H43" s="54" t="str">
        <f t="shared" si="3"/>
        <v/>
      </c>
      <c r="I43" s="52">
        <v>0.2</v>
      </c>
      <c r="J43" s="63">
        <v>3.3</v>
      </c>
      <c r="K43" s="63">
        <v>10</v>
      </c>
      <c r="L43" s="63">
        <v>1</v>
      </c>
      <c r="M43" s="53" t="str">
        <f t="shared" si="1"/>
        <v/>
      </c>
      <c r="N43" s="54" t="str">
        <f t="shared" si="4"/>
        <v/>
      </c>
      <c r="O43" s="64">
        <v>1</v>
      </c>
      <c r="P43" s="52">
        <v>50</v>
      </c>
      <c r="Q43" s="53" t="str">
        <f t="shared" si="2"/>
        <v/>
      </c>
      <c r="R43" s="54" t="str">
        <f t="shared" si="5"/>
        <v/>
      </c>
      <c r="S43" s="2"/>
    </row>
    <row r="44" spans="1:19" x14ac:dyDescent="0.3">
      <c r="A44" s="4"/>
      <c r="B44" s="2"/>
      <c r="C44" s="49">
        <v>32</v>
      </c>
      <c r="D44" s="52"/>
      <c r="E44" s="83"/>
      <c r="F44" s="9"/>
      <c r="G44" s="53" t="str">
        <f t="shared" si="0"/>
        <v/>
      </c>
      <c r="H44" s="54" t="str">
        <f t="shared" si="3"/>
        <v/>
      </c>
      <c r="I44" s="52">
        <v>0.2</v>
      </c>
      <c r="J44" s="63">
        <v>3.3</v>
      </c>
      <c r="K44" s="63">
        <v>10</v>
      </c>
      <c r="L44" s="63">
        <v>1</v>
      </c>
      <c r="M44" s="53" t="str">
        <f t="shared" si="1"/>
        <v/>
      </c>
      <c r="N44" s="54" t="str">
        <f t="shared" si="4"/>
        <v/>
      </c>
      <c r="O44" s="64">
        <v>1</v>
      </c>
      <c r="P44" s="52">
        <v>50</v>
      </c>
      <c r="Q44" s="53" t="str">
        <f t="shared" si="2"/>
        <v/>
      </c>
      <c r="R44" s="54" t="str">
        <f t="shared" si="5"/>
        <v/>
      </c>
      <c r="S44" s="2"/>
    </row>
    <row r="45" spans="1:19" x14ac:dyDescent="0.3">
      <c r="A45" s="4"/>
      <c r="B45" s="2"/>
      <c r="C45" s="49">
        <v>33</v>
      </c>
      <c r="D45" s="52"/>
      <c r="E45" s="83"/>
      <c r="F45" s="9"/>
      <c r="G45" s="53" t="str">
        <f t="shared" si="0"/>
        <v/>
      </c>
      <c r="H45" s="54" t="str">
        <f t="shared" si="3"/>
        <v/>
      </c>
      <c r="I45" s="52">
        <v>0.2</v>
      </c>
      <c r="J45" s="63">
        <v>3.3</v>
      </c>
      <c r="K45" s="63">
        <v>10</v>
      </c>
      <c r="L45" s="63">
        <v>1</v>
      </c>
      <c r="M45" s="53" t="str">
        <f t="shared" si="1"/>
        <v/>
      </c>
      <c r="N45" s="54" t="str">
        <f t="shared" si="4"/>
        <v/>
      </c>
      <c r="O45" s="64">
        <v>1</v>
      </c>
      <c r="P45" s="52">
        <v>50</v>
      </c>
      <c r="Q45" s="53" t="str">
        <f t="shared" si="2"/>
        <v/>
      </c>
      <c r="R45" s="54" t="str">
        <f t="shared" si="5"/>
        <v/>
      </c>
      <c r="S45" s="2"/>
    </row>
    <row r="46" spans="1:19" x14ac:dyDescent="0.3">
      <c r="A46" s="4"/>
      <c r="B46" s="2"/>
      <c r="C46" s="49">
        <v>34</v>
      </c>
      <c r="D46" s="52"/>
      <c r="E46" s="83"/>
      <c r="F46" s="9"/>
      <c r="G46" s="53" t="str">
        <f t="shared" si="0"/>
        <v/>
      </c>
      <c r="H46" s="54" t="str">
        <f t="shared" si="3"/>
        <v/>
      </c>
      <c r="I46" s="52">
        <v>0.2</v>
      </c>
      <c r="J46" s="63">
        <v>3.3</v>
      </c>
      <c r="K46" s="63">
        <v>10</v>
      </c>
      <c r="L46" s="63">
        <v>1</v>
      </c>
      <c r="M46" s="53" t="str">
        <f t="shared" si="1"/>
        <v/>
      </c>
      <c r="N46" s="54" t="str">
        <f t="shared" si="4"/>
        <v/>
      </c>
      <c r="O46" s="64">
        <v>1</v>
      </c>
      <c r="P46" s="52">
        <v>50</v>
      </c>
      <c r="Q46" s="53" t="str">
        <f t="shared" si="2"/>
        <v/>
      </c>
      <c r="R46" s="54" t="str">
        <f t="shared" si="5"/>
        <v/>
      </c>
      <c r="S46" s="2"/>
    </row>
    <row r="47" spans="1:19" x14ac:dyDescent="0.3">
      <c r="A47" s="4"/>
      <c r="B47" s="2"/>
      <c r="C47" s="49">
        <v>35</v>
      </c>
      <c r="D47" s="52"/>
      <c r="E47" s="83"/>
      <c r="F47" s="9"/>
      <c r="G47" s="53" t="str">
        <f t="shared" si="0"/>
        <v/>
      </c>
      <c r="H47" s="54" t="str">
        <f t="shared" si="3"/>
        <v/>
      </c>
      <c r="I47" s="52">
        <v>0.2</v>
      </c>
      <c r="J47" s="63">
        <v>3.3</v>
      </c>
      <c r="K47" s="63">
        <v>10</v>
      </c>
      <c r="L47" s="63">
        <v>1</v>
      </c>
      <c r="M47" s="53" t="str">
        <f t="shared" si="1"/>
        <v/>
      </c>
      <c r="N47" s="54" t="str">
        <f t="shared" si="4"/>
        <v/>
      </c>
      <c r="O47" s="64">
        <v>1</v>
      </c>
      <c r="P47" s="52">
        <v>50</v>
      </c>
      <c r="Q47" s="53" t="str">
        <f t="shared" si="2"/>
        <v/>
      </c>
      <c r="R47" s="54" t="str">
        <f t="shared" si="5"/>
        <v/>
      </c>
      <c r="S47" s="2"/>
    </row>
    <row r="48" spans="1:19" x14ac:dyDescent="0.3">
      <c r="A48" s="4"/>
      <c r="B48" s="2"/>
      <c r="C48" s="49">
        <v>36</v>
      </c>
      <c r="D48" s="52"/>
      <c r="E48" s="83"/>
      <c r="F48" s="9"/>
      <c r="G48" s="53" t="str">
        <f t="shared" si="0"/>
        <v/>
      </c>
      <c r="H48" s="54" t="str">
        <f t="shared" si="3"/>
        <v/>
      </c>
      <c r="I48" s="52">
        <v>0.2</v>
      </c>
      <c r="J48" s="63">
        <v>3.3</v>
      </c>
      <c r="K48" s="63">
        <v>10</v>
      </c>
      <c r="L48" s="63">
        <v>1</v>
      </c>
      <c r="M48" s="53" t="str">
        <f t="shared" si="1"/>
        <v/>
      </c>
      <c r="N48" s="54" t="str">
        <f t="shared" si="4"/>
        <v/>
      </c>
      <c r="O48" s="64">
        <v>1</v>
      </c>
      <c r="P48" s="52">
        <v>50</v>
      </c>
      <c r="Q48" s="53" t="str">
        <f t="shared" si="2"/>
        <v/>
      </c>
      <c r="R48" s="54" t="str">
        <f t="shared" si="5"/>
        <v/>
      </c>
      <c r="S48" s="2"/>
    </row>
    <row r="49" spans="1:58" x14ac:dyDescent="0.3">
      <c r="A49" s="4"/>
      <c r="B49" s="2"/>
      <c r="C49" s="49">
        <v>37</v>
      </c>
      <c r="D49" s="52"/>
      <c r="E49" s="83"/>
      <c r="F49" s="9"/>
      <c r="G49" s="53" t="str">
        <f t="shared" si="0"/>
        <v/>
      </c>
      <c r="H49" s="54" t="str">
        <f t="shared" si="3"/>
        <v/>
      </c>
      <c r="I49" s="52">
        <v>0.2</v>
      </c>
      <c r="J49" s="63">
        <v>3.3</v>
      </c>
      <c r="K49" s="63">
        <v>10</v>
      </c>
      <c r="L49" s="63">
        <v>1</v>
      </c>
      <c r="M49" s="53" t="str">
        <f t="shared" si="1"/>
        <v/>
      </c>
      <c r="N49" s="54" t="str">
        <f t="shared" si="4"/>
        <v/>
      </c>
      <c r="O49" s="64">
        <v>1</v>
      </c>
      <c r="P49" s="52">
        <v>50</v>
      </c>
      <c r="Q49" s="53" t="str">
        <f t="shared" si="2"/>
        <v/>
      </c>
      <c r="R49" s="54" t="str">
        <f t="shared" si="5"/>
        <v/>
      </c>
      <c r="S49" s="2"/>
    </row>
    <row r="50" spans="1:58" x14ac:dyDescent="0.3">
      <c r="A50" s="4"/>
      <c r="B50" s="2"/>
      <c r="C50" s="49">
        <v>38</v>
      </c>
      <c r="D50" s="52"/>
      <c r="E50" s="83"/>
      <c r="F50" s="9"/>
      <c r="G50" s="53" t="str">
        <f t="shared" si="0"/>
        <v/>
      </c>
      <c r="H50" s="54" t="str">
        <f t="shared" si="3"/>
        <v/>
      </c>
      <c r="I50" s="52">
        <v>0.2</v>
      </c>
      <c r="J50" s="63">
        <v>3.3</v>
      </c>
      <c r="K50" s="63">
        <v>10</v>
      </c>
      <c r="L50" s="63">
        <v>1</v>
      </c>
      <c r="M50" s="53" t="str">
        <f t="shared" si="1"/>
        <v/>
      </c>
      <c r="N50" s="54" t="str">
        <f t="shared" si="4"/>
        <v/>
      </c>
      <c r="O50" s="64">
        <v>1</v>
      </c>
      <c r="P50" s="52">
        <v>50</v>
      </c>
      <c r="Q50" s="53" t="str">
        <f t="shared" si="2"/>
        <v/>
      </c>
      <c r="R50" s="54" t="str">
        <f t="shared" si="5"/>
        <v/>
      </c>
      <c r="S50" s="2"/>
    </row>
    <row r="51" spans="1:58" x14ac:dyDescent="0.3">
      <c r="A51" s="4"/>
      <c r="B51" s="2"/>
      <c r="C51" s="49">
        <v>39</v>
      </c>
      <c r="D51" s="52"/>
      <c r="E51" s="83"/>
      <c r="F51" s="9"/>
      <c r="G51" s="53" t="str">
        <f t="shared" si="0"/>
        <v/>
      </c>
      <c r="H51" s="54" t="str">
        <f t="shared" si="3"/>
        <v/>
      </c>
      <c r="I51" s="52">
        <v>0.2</v>
      </c>
      <c r="J51" s="63">
        <v>3.3</v>
      </c>
      <c r="K51" s="63">
        <v>10</v>
      </c>
      <c r="L51" s="63">
        <v>1</v>
      </c>
      <c r="M51" s="53" t="str">
        <f t="shared" si="1"/>
        <v/>
      </c>
      <c r="N51" s="54" t="str">
        <f t="shared" si="4"/>
        <v/>
      </c>
      <c r="O51" s="64">
        <v>1</v>
      </c>
      <c r="P51" s="52">
        <v>50</v>
      </c>
      <c r="Q51" s="53" t="str">
        <f t="shared" si="2"/>
        <v/>
      </c>
      <c r="R51" s="54" t="str">
        <f t="shared" si="5"/>
        <v/>
      </c>
      <c r="S51" s="2"/>
    </row>
    <row r="52" spans="1:58" x14ac:dyDescent="0.3">
      <c r="A52" s="4"/>
      <c r="B52" s="2"/>
      <c r="C52" s="49">
        <v>40</v>
      </c>
      <c r="D52" s="52"/>
      <c r="E52" s="83"/>
      <c r="F52" s="9"/>
      <c r="G52" s="53" t="str">
        <f t="shared" si="0"/>
        <v/>
      </c>
      <c r="H52" s="54" t="str">
        <f t="shared" si="3"/>
        <v/>
      </c>
      <c r="I52" s="52">
        <v>0.2</v>
      </c>
      <c r="J52" s="63">
        <v>3.3</v>
      </c>
      <c r="K52" s="63">
        <v>10</v>
      </c>
      <c r="L52" s="63">
        <v>1</v>
      </c>
      <c r="M52" s="53" t="str">
        <f t="shared" si="1"/>
        <v/>
      </c>
      <c r="N52" s="54" t="str">
        <f t="shared" si="4"/>
        <v/>
      </c>
      <c r="O52" s="64">
        <v>1</v>
      </c>
      <c r="P52" s="52">
        <v>50</v>
      </c>
      <c r="Q52" s="53" t="str">
        <f t="shared" si="2"/>
        <v/>
      </c>
      <c r="R52" s="54" t="str">
        <f t="shared" si="5"/>
        <v/>
      </c>
      <c r="S52" s="2"/>
    </row>
    <row r="53" spans="1:58" x14ac:dyDescent="0.3">
      <c r="A53" s="4"/>
      <c r="B53" s="2"/>
      <c r="C53" s="27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98"/>
      <c r="O53" s="28"/>
      <c r="P53" s="28"/>
      <c r="Q53" s="28"/>
      <c r="R53" s="98"/>
      <c r="S53" s="27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</row>
    <row r="54" spans="1:58" x14ac:dyDescent="0.3">
      <c r="A54" s="4"/>
      <c r="B54" s="2"/>
      <c r="C54" s="27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98"/>
      <c r="O54" s="28"/>
      <c r="P54" s="28"/>
      <c r="Q54" s="28"/>
      <c r="R54" s="98"/>
      <c r="S54" s="27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</row>
    <row r="55" spans="1:58" ht="9.1999999999999993" customHeight="1" x14ac:dyDescent="0.3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99"/>
      <c r="O55" s="2"/>
      <c r="P55" s="2"/>
      <c r="Q55" s="2"/>
      <c r="R55" s="99"/>
      <c r="S55" s="2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</row>
    <row r="56" spans="1:58" ht="399.9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0"/>
      <c r="O56" s="3"/>
      <c r="P56" s="3"/>
      <c r="Q56" s="3"/>
      <c r="R56" s="100"/>
      <c r="S56" s="3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F12:F65536 G9:H65536 E9:E65536 A1:D1048576 I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Replicate_1</vt:lpstr>
      <vt:lpstr>Replicate_2</vt:lpstr>
      <vt:lpstr>Replicate_average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2019-09-13T10:42:49Z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1646962759</vt:i4>
  </property>
  <property fmtid="{D5CDD505-2E9C-101B-9397-08002B2CF9AE}" pid="3" name="_EmailSubject">
    <vt:lpwstr>Fixes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PreviousAdHocReviewCycleID">
    <vt:i4>-1054236838</vt:i4>
  </property>
  <property fmtid="{D5CDD505-2E9C-101B-9397-08002B2CF9AE}" pid="7" name="_ReviewingToolsShownOnce">
    <vt:lpwstr/>
  </property>
</Properties>
</file>