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GLUHK\"/>
    </mc:Choice>
  </mc:AlternateContent>
  <xr:revisionPtr revIDLastSave="0" documentId="13_ncr:48009_{0C3F85AD-6ABE-43AF-9DEF-4385305F805D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Instructions!$C$47</definedName>
    <definedName name="Dilution">MegaCalc!$H$14:$H$33</definedName>
    <definedName name="Instructions">Instructions!$A$2</definedName>
    <definedName name="_xlnm.Print_Area" localSheetId="0">Instructions!$B$2:$O$46</definedName>
    <definedName name="_xlnm.Print_Area" localSheetId="1">MegaCalc!$B$2:$R$33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5" i="1"/>
  <c r="L15" i="1"/>
  <c r="P15" i="1" s="1"/>
  <c r="Q15" i="1" s="1"/>
  <c r="M14" i="1"/>
  <c r="K15" i="1"/>
  <c r="M16" i="1"/>
  <c r="K17" i="1"/>
  <c r="M18" i="1"/>
  <c r="K19" i="1"/>
  <c r="K20" i="1"/>
  <c r="M20" i="1"/>
  <c r="K21" i="1"/>
  <c r="M22" i="1"/>
  <c r="K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M23" i="1"/>
  <c r="K22" i="1"/>
  <c r="M21" i="1"/>
  <c r="M19" i="1"/>
  <c r="K18" i="1"/>
  <c r="M17" i="1"/>
  <c r="K16" i="1"/>
  <c r="M15" i="1"/>
  <c r="K14" i="1"/>
  <c r="J32" i="1"/>
  <c r="L32" i="1"/>
  <c r="P32" i="1" s="1"/>
  <c r="Q32" i="1" s="1"/>
  <c r="J30" i="1"/>
  <c r="L30" i="1"/>
  <c r="P30" i="1" s="1"/>
  <c r="Q30" i="1" s="1"/>
  <c r="J28" i="1"/>
  <c r="L28" i="1"/>
  <c r="P28" i="1" s="1"/>
  <c r="Q28" i="1" s="1"/>
  <c r="J26" i="1"/>
  <c r="L26" i="1"/>
  <c r="P26" i="1" s="1"/>
  <c r="Q26" i="1" s="1"/>
  <c r="J24" i="1"/>
  <c r="L24" i="1"/>
  <c r="P24" i="1" s="1"/>
  <c r="Q24" i="1" s="1"/>
  <c r="J22" i="1"/>
  <c r="L22" i="1"/>
  <c r="P22" i="1" s="1"/>
  <c r="Q22" i="1" s="1"/>
  <c r="J20" i="1"/>
  <c r="L20" i="1"/>
  <c r="P20" i="1" s="1"/>
  <c r="Q20" i="1" s="1"/>
  <c r="J18" i="1"/>
  <c r="L18" i="1"/>
  <c r="P18" i="1" s="1"/>
  <c r="Q18" i="1" s="1"/>
  <c r="J16" i="1"/>
  <c r="L16" i="1"/>
  <c r="P16" i="1" s="1"/>
  <c r="Q16" i="1" s="1"/>
  <c r="J14" i="1"/>
  <c r="L14" i="1"/>
  <c r="P14" i="1" s="1"/>
  <c r="Q14" i="1" s="1"/>
  <c r="J33" i="1"/>
  <c r="L33" i="1"/>
  <c r="P33" i="1" s="1"/>
  <c r="Q33" i="1" s="1"/>
  <c r="J31" i="1"/>
  <c r="L31" i="1"/>
  <c r="P31" i="1" s="1"/>
  <c r="Q31" i="1" s="1"/>
  <c r="J29" i="1"/>
  <c r="L29" i="1"/>
  <c r="P29" i="1" s="1"/>
  <c r="Q29" i="1" s="1"/>
  <c r="J27" i="1"/>
  <c r="L27" i="1"/>
  <c r="P27" i="1" s="1"/>
  <c r="Q27" i="1" s="1"/>
  <c r="J25" i="1"/>
  <c r="L25" i="1"/>
  <c r="P25" i="1" s="1"/>
  <c r="Q25" i="1" s="1"/>
  <c r="J23" i="1"/>
  <c r="L23" i="1"/>
  <c r="P23" i="1" s="1"/>
  <c r="Q23" i="1" s="1"/>
  <c r="J21" i="1"/>
  <c r="L21" i="1"/>
  <c r="P21" i="1" s="1"/>
  <c r="Q21" i="1" s="1"/>
  <c r="J19" i="1"/>
  <c r="L19" i="1"/>
  <c r="P19" i="1" s="1"/>
  <c r="Q19" i="1" s="1"/>
  <c r="J17" i="1"/>
  <c r="L17" i="1"/>
  <c r="P17" i="1" s="1"/>
  <c r="Q17" i="1" s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D-Glucose HK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D-Glucose HK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 of D-Glucose Hk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D-Glucose HK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<sst xmlns="http://schemas.openxmlformats.org/spreadsheetml/2006/main" count="57" uniqueCount="35">
  <si>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</si>
  <si>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</si>
  <si>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</si>
  <si>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</si>
  <si>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</si>
  <si>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</si>
  <si>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</si>
  <si>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</si>
  <si>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</si>
  <si>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</si>
  <si>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</si>
  <si>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</si>
  <si>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</si>
  <si>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</si>
  <si>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</si>
  <si>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</si>
  <si>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</si>
  <si>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</si>
  <si>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</si>
  <si>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</si>
  <si>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</si>
  <si>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</si>
  <si>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</si>
  <si>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</si>
  <si>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</si>
  <si>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</si>
  <si>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</si>
  <si>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D-Glucose HK (g/100g)</t>
  </si>
  <si>
    <t>D-Glucose HK
(g/L)</t>
  </si>
  <si>
    <t xml:space="preserve">   Abs
(D-Glucose HK)</t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</si>
  <si>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</si>
  <si>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</si>
  <si>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</si>
  <si>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</si>
  <si>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t>K-GLUHK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</si>
</sst>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93854</xdr:rowOff>
    </xdr:from>
    <xdr:to>
      <xdr:col>15</xdr:col>
      <xdr:colOff>0</xdr:colOff>
      <xdr:row>6</xdr:row>
      <xdr:rowOff>58546</xdr:rowOff>
    </xdr:to>
    <xdr:pic>
      <xdr:nvPicPr>
        <xdr:cNvPr id="6327" name="Picture 80">
          <a:extLst>
            <a:ext uri="{FF2B5EF4-FFF2-40B4-BE49-F238E27FC236}">
              <a16:creationId xmlns:a16="http://schemas.microsoft.com/office/drawing/2014/main" id="{7080AD25-70A4-437E-9877-5C3B1810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854"/>
          <a:ext cx="8115300" cy="1317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19050</xdr:rowOff>
    </xdr:to>
    <xdr:sp macro="" textlink="">
      <xdr:nvSpPr>
        <xdr:cNvPr id="6328" name="Line 10">
          <a:extLst>
            <a:ext uri="{FF2B5EF4-FFF2-40B4-BE49-F238E27FC236}">
              <a16:creationId xmlns:a16="http://schemas.microsoft.com/office/drawing/2014/main" id="{1269FEAB-9522-4DBB-9FAF-29DFDBF7A18B}"/>
            </a:ext>
          </a:extLst>
        </xdr:cNvPr>
        <xdr:cNvSpPr>
          <a:spLocks noChangeShapeType="1"/>
        </xdr:cNvSpPr>
      </xdr:nvSpPr>
      <xdr:spPr bwMode="auto">
        <a:xfrm>
          <a:off x="1457325" y="41719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247901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829DA918-BB5E-4E49-BAC3-3E969FDDA124}"/>
            </a:ext>
          </a:extLst>
        </xdr:cNvPr>
        <xdr:cNvSpPr>
          <a:spLocks noChangeArrowheads="1"/>
        </xdr:cNvSpPr>
      </xdr:nvSpPr>
      <xdr:spPr bwMode="auto">
        <a:xfrm>
          <a:off x="561975" y="3752850"/>
          <a:ext cx="29146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76200</xdr:rowOff>
    </xdr:from>
    <xdr:to>
      <xdr:col>8</xdr:col>
      <xdr:colOff>409575</xdr:colOff>
      <xdr:row>21</xdr:row>
      <xdr:rowOff>104775</xdr:rowOff>
    </xdr:to>
    <xdr:sp macro="" textlink="">
      <xdr:nvSpPr>
        <xdr:cNvPr id="6330" name="Line 12">
          <a:extLst>
            <a:ext uri="{FF2B5EF4-FFF2-40B4-BE49-F238E27FC236}">
              <a16:creationId xmlns:a16="http://schemas.microsoft.com/office/drawing/2014/main" id="{ECCA2DC0-5334-432A-92FA-304A655D6758}"/>
            </a:ext>
          </a:extLst>
        </xdr:cNvPr>
        <xdr:cNvSpPr>
          <a:spLocks noChangeShapeType="1"/>
        </xdr:cNvSpPr>
      </xdr:nvSpPr>
      <xdr:spPr bwMode="auto">
        <a:xfrm flipH="1">
          <a:off x="3009900" y="5514975"/>
          <a:ext cx="1924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31" name="Line 14">
          <a:extLst>
            <a:ext uri="{FF2B5EF4-FFF2-40B4-BE49-F238E27FC236}">
              <a16:creationId xmlns:a16="http://schemas.microsoft.com/office/drawing/2014/main" id="{41E79FF2-6B5E-456C-89F4-B5B5D8DFB673}"/>
            </a:ext>
          </a:extLst>
        </xdr:cNvPr>
        <xdr:cNvSpPr>
          <a:spLocks noChangeShapeType="1"/>
        </xdr:cNvSpPr>
      </xdr:nvSpPr>
      <xdr:spPr bwMode="auto">
        <a:xfrm flipH="1">
          <a:off x="31432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114377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616DBDCC-820B-488D-95B8-8DDE60F0B740}"/>
            </a:ext>
          </a:extLst>
        </xdr:cNvPr>
        <xdr:cNvSpPr>
          <a:spLocks noChangeArrowheads="1"/>
        </xdr:cNvSpPr>
      </xdr:nvSpPr>
      <xdr:spPr bwMode="auto">
        <a:xfrm>
          <a:off x="4133850" y="5114925"/>
          <a:ext cx="3790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67EEB7-F85B-4BE2-9EA7-DFB5612863A6}"/>
            </a:ext>
          </a:extLst>
        </xdr:cNvPr>
        <xdr:cNvSpPr txBox="1">
          <a:spLocks noChangeArrowheads="1"/>
        </xdr:cNvSpPr>
      </xdr:nvSpPr>
      <xdr:spPr bwMode="auto">
        <a:xfrm>
          <a:off x="6943725" y="1485900"/>
          <a:ext cx="10096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5678EE-8379-4255-AFCE-327F5F6E44BD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4DDEB4-A25F-41D5-962D-9FF5236003F7}"/>
            </a:ext>
          </a:extLst>
        </xdr:cNvPr>
        <xdr:cNvSpPr txBox="1">
          <a:spLocks noChangeArrowheads="1"/>
        </xdr:cNvSpPr>
      </xdr:nvSpPr>
      <xdr:spPr bwMode="auto">
        <a:xfrm>
          <a:off x="238125" y="11306175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28575</xdr:rowOff>
    </xdr:from>
    <xdr:to>
      <xdr:col>10</xdr:col>
      <xdr:colOff>180975</xdr:colOff>
      <xdr:row>20</xdr:row>
      <xdr:rowOff>114300</xdr:rowOff>
    </xdr:to>
    <xdr:sp macro="" textlink="">
      <xdr:nvSpPr>
        <xdr:cNvPr id="6342" name="AutoShape 59">
          <a:extLst>
            <a:ext uri="{FF2B5EF4-FFF2-40B4-BE49-F238E27FC236}">
              <a16:creationId xmlns:a16="http://schemas.microsoft.com/office/drawing/2014/main" id="{A582E70D-54A7-4D0B-BCB6-41CEEC8A69BE}"/>
            </a:ext>
          </a:extLst>
        </xdr:cNvPr>
        <xdr:cNvSpPr>
          <a:spLocks noChangeArrowheads="1"/>
        </xdr:cNvSpPr>
      </xdr:nvSpPr>
      <xdr:spPr bwMode="auto">
        <a:xfrm>
          <a:off x="5267325" y="60388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72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43F12757-F292-4008-A0AB-808F4440E0F3}"/>
            </a:ext>
          </a:extLst>
        </xdr:cNvPr>
        <xdr:cNvSpPr>
          <a:spLocks noChangeArrowheads="1"/>
        </xdr:cNvSpPr>
      </xdr:nvSpPr>
      <xdr:spPr bwMode="auto">
        <a:xfrm>
          <a:off x="4133850" y="3819525"/>
          <a:ext cx="37623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869952E7-BE3C-4670-BD70-DEE0440918C4}"/>
            </a:ext>
          </a:extLst>
        </xdr:cNvPr>
        <xdr:cNvSpPr>
          <a:spLocks noChangeArrowheads="1"/>
        </xdr:cNvSpPr>
      </xdr:nvSpPr>
      <xdr:spPr bwMode="auto">
        <a:xfrm>
          <a:off x="276225" y="7210425"/>
          <a:ext cx="38576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D-Glucose HK by 1.8529. For absorbance readings at 334 nm (Hg lamp; ext. coeff. 6.18) multiply the calculated values for D-Glucose HK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47722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6B9EDBE4-A3D1-42F7-98B9-43D854650983}"/>
            </a:ext>
          </a:extLst>
        </xdr:cNvPr>
        <xdr:cNvSpPr>
          <a:spLocks noChangeArrowheads="1"/>
        </xdr:cNvSpPr>
      </xdr:nvSpPr>
      <xdr:spPr bwMode="auto">
        <a:xfrm>
          <a:off x="4638675" y="7219950"/>
          <a:ext cx="325755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46" name="Line 68">
          <a:extLst>
            <a:ext uri="{FF2B5EF4-FFF2-40B4-BE49-F238E27FC236}">
              <a16:creationId xmlns:a16="http://schemas.microsoft.com/office/drawing/2014/main" id="{6CA4D974-8172-45B3-9B7B-EC5D7FA6B621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210425"/>
          <a:ext cx="15049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C0CE8D10-7BAE-477D-8F23-C36D84202EDB}"/>
            </a:ext>
          </a:extLst>
        </xdr:cNvPr>
        <xdr:cNvSpPr>
          <a:spLocks noChangeArrowheads="1"/>
        </xdr:cNvSpPr>
      </xdr:nvSpPr>
      <xdr:spPr bwMode="auto">
        <a:xfrm>
          <a:off x="5076825" y="8058150"/>
          <a:ext cx="28194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3D6482-6B13-4E66-986E-8F99D66FEC1F}"/>
            </a:ext>
          </a:extLst>
        </xdr:cNvPr>
        <xdr:cNvSpPr txBox="1">
          <a:spLocks noChangeArrowheads="1"/>
        </xdr:cNvSpPr>
      </xdr:nvSpPr>
      <xdr:spPr bwMode="auto">
        <a:xfrm>
          <a:off x="6943725" y="1695450"/>
          <a:ext cx="12858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142875</xdr:rowOff>
    </xdr:to>
    <xdr:sp macro="" textlink="">
      <xdr:nvSpPr>
        <xdr:cNvPr id="6350" name="Line 67">
          <a:extLst>
            <a:ext uri="{FF2B5EF4-FFF2-40B4-BE49-F238E27FC236}">
              <a16:creationId xmlns:a16="http://schemas.microsoft.com/office/drawing/2014/main" id="{24C09334-FB6F-4870-A5B1-AC063B6BE5D0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200900"/>
          <a:ext cx="103822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92956</xdr:rowOff>
    </xdr:from>
    <xdr:to>
      <xdr:col>18</xdr:col>
      <xdr:colOff>0</xdr:colOff>
      <xdr:row>2</xdr:row>
      <xdr:rowOff>40393</xdr:rowOff>
    </xdr:to>
    <xdr:pic>
      <xdr:nvPicPr>
        <xdr:cNvPr id="2155" name="Picture 44">
          <a:extLst>
            <a:ext uri="{FF2B5EF4-FFF2-40B4-BE49-F238E27FC236}">
              <a16:creationId xmlns:a16="http://schemas.microsoft.com/office/drawing/2014/main" id="{164E4F98-FC71-416E-9387-D56EE39A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2956"/>
          <a:ext cx="8067675" cy="1309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57" name="AutoShape 11">
          <a:extLst>
            <a:ext uri="{FF2B5EF4-FFF2-40B4-BE49-F238E27FC236}">
              <a16:creationId xmlns:a16="http://schemas.microsoft.com/office/drawing/2014/main" id="{A0763A3E-820C-4AA5-882D-528FABDC2652}"/>
            </a:ext>
          </a:extLst>
        </xdr:cNvPr>
        <xdr:cNvSpPr>
          <a:spLocks noChangeArrowheads="1"/>
        </xdr:cNvSpPr>
      </xdr:nvSpPr>
      <xdr:spPr bwMode="auto">
        <a:xfrm>
          <a:off x="501015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105385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895861-DEDE-480C-BA83-F3EB880F175C}"/>
            </a:ext>
          </a:extLst>
        </xdr:cNvPr>
        <xdr:cNvSpPr txBox="1">
          <a:spLocks noChangeArrowheads="1"/>
        </xdr:cNvSpPr>
      </xdr:nvSpPr>
      <xdr:spPr bwMode="auto">
        <a:xfrm>
          <a:off x="687705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133737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500D0F-0B5C-4AD7-891A-4BEBAA20D0C4}"/>
            </a:ext>
          </a:extLst>
        </xdr:cNvPr>
        <xdr:cNvSpPr txBox="1">
          <a:spLocks noChangeArrowheads="1"/>
        </xdr:cNvSpPr>
      </xdr:nvSpPr>
      <xdr:spPr bwMode="auto">
        <a:xfrm>
          <a:off x="687705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171450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54F3D4-375E-4849-8B13-7F0CC7A792AE}"/>
            </a:ext>
          </a:extLst>
        </xdr:cNvPr>
        <xdr:cNvSpPr txBox="1">
          <a:spLocks noChangeArrowheads="1"/>
        </xdr:cNvSpPr>
      </xdr:nvSpPr>
      <xdr:spPr bwMode="auto">
        <a:xfrm>
          <a:off x="247650" y="7239000"/>
          <a:ext cx="14573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C7" sqref="C7"/>
    </sheetView>
  </sheetViews>
  <sheetFormatPr defaultColWidth="12.28515625" defaultRowHeight="15" x14ac:dyDescent="0.3"/>
  <cols>
    <col min="1" max="1" width="1.7109375" style="25" customWidth="1"/>
    <col min="2" max="2" width="1.140625" style="25" customWidth="1"/>
    <col min="3" max="3" width="12.28515625" style="34" customWidth="1"/>
    <col min="4" max="4" width="16.710937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1" width="9.42578125" style="25" customWidth="1"/>
    <col min="12" max="12" width="8.7109375" style="25" customWidth="1"/>
    <col min="13" max="13" width="8.28515625" style="25" customWidth="1"/>
    <col min="14" max="15" width="9.710937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399999999999999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92" t="s">
        <v>30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31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60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29</v>
      </c>
      <c r="L21" s="30" t="s">
        <v>28</v>
      </c>
      <c r="M21" s="30" t="s">
        <v>2</v>
      </c>
      <c r="N21" s="30" t="s">
        <v>27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4.6" customHeight="1" x14ac:dyDescent="0.35">
      <c r="A39" s="41"/>
      <c r="B39" s="44"/>
      <c r="C39" s="95" t="s">
        <v>8</v>
      </c>
      <c r="D39" s="96"/>
      <c r="E39" s="97"/>
      <c r="F39" s="97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6"/>
      <c r="D40" s="96"/>
      <c r="E40" s="97"/>
      <c r="F40" s="97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32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33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87" t="s">
        <v>34</v>
      </c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45"/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O25:O65536 N25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Normal="100" workbookViewId="0">
      <selection activeCell="G33" sqref="G26:G33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5.710937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1.71093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8"/>
      <c r="F4" s="99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29</v>
      </c>
      <c r="L13" s="90" t="s">
        <v>25</v>
      </c>
      <c r="M13" s="30" t="s">
        <v>28</v>
      </c>
      <c r="N13" s="56"/>
      <c r="O13" s="20" t="s">
        <v>2</v>
      </c>
      <c r="P13" s="90" t="s">
        <v>26</v>
      </c>
      <c r="Q13" s="30" t="s">
        <v>27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>(A2_sample-A1_sample)-(A2_blank_ave-A1_blank_ave)</f>
        <v>0</v>
      </c>
      <c r="K14" s="19" t="str">
        <f>IF(OR(ISBLANK(A1_sample),ISBLANK(A2_sample),A1_blank_ave=0,A2_blank_ave=0),"",Change_absorbance)</f>
        <v/>
      </c>
      <c r="L14" s="91">
        <f>0.06634*J14*Dilution/Sample_volume</f>
        <v>0</v>
      </c>
      <c r="M14" s="53" t="str">
        <f>IF(OR(ISBLANK(A1_sample),ISBLANK(A2_sample),A1_blank_ave=0,A2_blank_ave=0),"",Concentration_gL)</f>
        <v/>
      </c>
      <c r="N14" s="7"/>
      <c r="O14" s="51"/>
      <c r="P14" s="91" t="e">
        <f>Concentration_gL*100/Sample_con_gL</f>
        <v>#DIV/0!</v>
      </c>
      <c r="Q14" s="53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ref="J15:J33" si="0">(A2_sample-A1_sample)-(A2_blank_ave-A1_blank_ave)</f>
        <v>0</v>
      </c>
      <c r="K15" s="19" t="str">
        <f t="shared" ref="K15:K33" si="1">IF(OR(ISBLANK(A1_sample),ISBLANK(A2_sample),A1_blank_ave=0,A2_blank_ave=0),"",Change_absorbance)</f>
        <v/>
      </c>
      <c r="L15" s="91">
        <f t="shared" ref="L15:L33" si="2">0.06634*J15*Dilution/Sample_volume</f>
        <v>0</v>
      </c>
      <c r="M15" s="53" t="str">
        <f t="shared" ref="M15:M33" si="3">IF(OR(ISBLANK(A1_sample),ISBLANK(A2_sample),A1_blank_ave=0,A2_blank_ave=0),"",Concentration_gL)</f>
        <v/>
      </c>
      <c r="N15" s="7"/>
      <c r="O15" s="51"/>
      <c r="P15" s="91" t="e">
        <f t="shared" ref="P15:P33" si="4">Concentration_gL*100/Sample_con_gL</f>
        <v>#DIV/0!</v>
      </c>
      <c r="Q15" s="53" t="str">
        <f t="shared" ref="Q15:Q33" si="5"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53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53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53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53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53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53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53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53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53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53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53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53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53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53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53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53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53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53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3">
      <c r="A34" s="9"/>
      <c r="B34" s="5"/>
      <c r="C34" s="5"/>
      <c r="D34" s="48"/>
      <c r="E34" s="49"/>
      <c r="F34" s="49"/>
      <c r="G34" s="49"/>
      <c r="H34" s="49"/>
      <c r="I34" s="5"/>
      <c r="J34" s="5"/>
      <c r="K34" s="36"/>
      <c r="L34" s="36"/>
      <c r="M34" s="36"/>
      <c r="N34" s="5"/>
      <c r="O34" s="49"/>
      <c r="P34" s="5"/>
      <c r="Q34" s="36"/>
      <c r="R34" s="5"/>
      <c r="S34" s="8"/>
    </row>
    <row r="35" spans="1:19" x14ac:dyDescent="0.3">
      <c r="A35" s="9"/>
      <c r="B35" s="5"/>
      <c r="C35" s="5"/>
      <c r="D35" s="48"/>
      <c r="E35" s="49"/>
      <c r="F35" s="49"/>
      <c r="G35" s="49"/>
      <c r="H35" s="49"/>
      <c r="I35" s="5"/>
      <c r="J35" s="5"/>
      <c r="K35" s="36"/>
      <c r="L35" s="36"/>
      <c r="M35" s="36"/>
      <c r="N35" s="5"/>
      <c r="O35" s="49"/>
      <c r="P35" s="5"/>
      <c r="Q35" s="36"/>
      <c r="R35" s="5"/>
      <c r="S35" s="8"/>
    </row>
    <row r="36" spans="1:19" ht="9.4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400.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O34:O35 G34:H35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E8:F10 E14:H33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2004-11-04T18:27:50Z</cp:lastPrinted>
  <dcterms:created xsi:type="dcterms:W3CDTF">2004-10-05T18:50:23Z</dcterms:created>
  <dcterms:modified xsi:type="dcterms:W3CDTF">2019-09-12T16:11:25Z</dcterms:modified>
</cp:coreProperties>
</file>