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1929"/>
  <workbookPr/>
  <mc:AlternateContent xmlns:mc="http://schemas.openxmlformats.org/markup-compatibility/2006">
    <mc:Choice Requires="x15">
      <x15ac:absPath xmlns:x15ac="http://schemas.microsoft.com/office/spreadsheetml/2010/11/ac" url="U:\MegaCalc - New header\K-EBHLG\"/>
    </mc:Choice>
  </mc:AlternateContent>
  <xr:revisionPtr revIDLastSave="0" documentId="8_{6DEA3E10-FA92-4B9A-900F-0F54D531D540}" xr6:coauthVersionLast="44" xr6:coauthVersionMax="44" xr10:uidLastSave="{00000000-0000-0000-0000-000000000000}"/>
  <workbookProtection workbookPassword="8E71" lockStructure="1"/>
  <bookViews>
    <workbookView xWindow="-120" yWindow="-120" windowWidth="29040" windowHeight="15840" activeTab="1"/>
  </bookViews>
  <sheets>
    <sheet name="Instructions" sheetId="6" r:id="rId1"/>
    <sheet name="MegaCalc" sheetId="1" r:id="rId2"/>
  </sheets>
  <definedNames>
    <definedName name="Absorbance">MegaCalc!$H$14:$H$53</definedName>
    <definedName name="Contact_us">Instructions!$D$47</definedName>
    <definedName name="Extract_vol">MegaCalc!$K$14:$K$53</definedName>
    <definedName name="Factor">MegaCalc!$G$8</definedName>
    <definedName name="Instructions">Instructions!$A$2</definedName>
    <definedName name="Moisture">MegaCalc!$O$14:$O$53</definedName>
    <definedName name="_xlnm.Print_Area" localSheetId="0">Instructions!$B$2:$P$49</definedName>
    <definedName name="_xlnm.Print_Area" localSheetId="1">MegaCalc!$B$2:$S$53</definedName>
    <definedName name="_xlnm.Print_Titles" localSheetId="1">MegaCalc!$11:$12</definedName>
    <definedName name="Replicate_1">MegaCalc!$E$8</definedName>
    <definedName name="Replicate_2">MegaCalc!$F$8</definedName>
    <definedName name="Replicate_3">MegaCalc!$I$8</definedName>
    <definedName name="Replicate_4">MegaCalc!$J$8</definedName>
    <definedName name="Replicate_ave">MegaCalc!$H$8</definedName>
    <definedName name="Sample_1">MegaCalc!$E$14:$E$53</definedName>
    <definedName name="Sample_2">MegaCalc!$F$14:$F$53</definedName>
    <definedName name="Sample_ave">MegaCalc!$G$14:$G$53</definedName>
    <definedName name="Sample_weight">MegaCalc!$J$14:$J$53</definedName>
    <definedName name="Starch_g_100g">MegaCalc!$L$14:$L$53</definedName>
    <definedName name="Starch_g_100g_dwb">MegaCalc!$P$14:$P$53</definedName>
    <definedName name="use_mega_calculator">MegaCalc!$A$1</definedName>
  </definedNames>
  <calcPr calcId="181029" fullCalcOnLoad="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H8" i="1" l="1"/>
  <c r="G8" i="1" s="1"/>
  <c r="H15" i="1"/>
  <c r="H16" i="1"/>
  <c r="I16" i="1" s="1"/>
  <c r="H17" i="1"/>
  <c r="I17" i="1" s="1"/>
  <c r="H18" i="1"/>
  <c r="H19" i="1"/>
  <c r="H20" i="1"/>
  <c r="I20" i="1" s="1"/>
  <c r="H21" i="1"/>
  <c r="I21" i="1" s="1"/>
  <c r="H22" i="1"/>
  <c r="H23" i="1"/>
  <c r="H24" i="1"/>
  <c r="I24" i="1" s="1"/>
  <c r="H25" i="1"/>
  <c r="I25" i="1" s="1"/>
  <c r="H26" i="1"/>
  <c r="H27" i="1"/>
  <c r="H28" i="1"/>
  <c r="I28" i="1" s="1"/>
  <c r="H29" i="1"/>
  <c r="I29" i="1" s="1"/>
  <c r="H30" i="1"/>
  <c r="H31" i="1"/>
  <c r="H32" i="1"/>
  <c r="I32" i="1" s="1"/>
  <c r="H33" i="1"/>
  <c r="I33" i="1" s="1"/>
  <c r="H34" i="1"/>
  <c r="H35" i="1"/>
  <c r="H36" i="1"/>
  <c r="I36" i="1" s="1"/>
  <c r="H37" i="1"/>
  <c r="L37" i="1" s="1"/>
  <c r="H38" i="1"/>
  <c r="H39" i="1"/>
  <c r="H40" i="1"/>
  <c r="H41" i="1"/>
  <c r="L41" i="1" s="1"/>
  <c r="H42" i="1"/>
  <c r="L42" i="1" s="1"/>
  <c r="H43" i="1"/>
  <c r="H44" i="1"/>
  <c r="H45" i="1"/>
  <c r="H46" i="1"/>
  <c r="L46" i="1" s="1"/>
  <c r="H47" i="1"/>
  <c r="H48" i="1"/>
  <c r="I48" i="1" s="1"/>
  <c r="H49" i="1"/>
  <c r="L49" i="1" s="1"/>
  <c r="H50" i="1"/>
  <c r="L50" i="1" s="1"/>
  <c r="H51" i="1"/>
  <c r="H52" i="1"/>
  <c r="I52" i="1" s="1"/>
  <c r="H53" i="1"/>
  <c r="L53" i="1" s="1"/>
  <c r="H14" i="1"/>
  <c r="I15" i="1"/>
  <c r="I18" i="1"/>
  <c r="I19" i="1"/>
  <c r="I22" i="1"/>
  <c r="I23" i="1"/>
  <c r="I26" i="1"/>
  <c r="I27" i="1"/>
  <c r="I30" i="1"/>
  <c r="I31" i="1"/>
  <c r="I34" i="1"/>
  <c r="I35" i="1"/>
  <c r="I38" i="1"/>
  <c r="I39" i="1"/>
  <c r="I40" i="1"/>
  <c r="I42" i="1"/>
  <c r="I44" i="1"/>
  <c r="I45" i="1"/>
  <c r="I46" i="1"/>
  <c r="I47" i="1"/>
  <c r="I49" i="1"/>
  <c r="I50" i="1"/>
  <c r="I51" i="1"/>
  <c r="I14" i="1"/>
  <c r="G15" i="1"/>
  <c r="G14" i="1"/>
  <c r="G43" i="1"/>
  <c r="G44" i="1"/>
  <c r="G16" i="1"/>
  <c r="G17" i="1"/>
  <c r="G18" i="1"/>
  <c r="G19" i="1"/>
  <c r="G20" i="1"/>
  <c r="G21" i="1"/>
  <c r="G22" i="1"/>
  <c r="G23" i="1"/>
  <c r="G24" i="1"/>
  <c r="G25" i="1"/>
  <c r="G26" i="1"/>
  <c r="G27" i="1"/>
  <c r="G28" i="1"/>
  <c r="G29" i="1"/>
  <c r="G30" i="1"/>
  <c r="G31" i="1"/>
  <c r="G32" i="1"/>
  <c r="G33" i="1"/>
  <c r="G34" i="1"/>
  <c r="G35" i="1"/>
  <c r="G36" i="1"/>
  <c r="G37" i="1"/>
  <c r="G38" i="1"/>
  <c r="G39" i="1"/>
  <c r="G40" i="1"/>
  <c r="G41" i="1"/>
  <c r="G42" i="1"/>
  <c r="G45" i="1"/>
  <c r="G46" i="1"/>
  <c r="G47" i="1"/>
  <c r="G48" i="1"/>
  <c r="G49" i="1"/>
  <c r="G50" i="1"/>
  <c r="G51" i="1"/>
  <c r="G52" i="1"/>
  <c r="G53" i="1"/>
  <c r="M50" i="1" l="1"/>
  <c r="P50" i="1"/>
  <c r="M49" i="1"/>
  <c r="P49" i="1"/>
  <c r="M41" i="1"/>
  <c r="P41" i="1"/>
  <c r="P53" i="1"/>
  <c r="M53" i="1"/>
  <c r="P37" i="1"/>
  <c r="M37" i="1"/>
  <c r="L51" i="1"/>
  <c r="L43" i="1"/>
  <c r="L39" i="1"/>
  <c r="M46" i="1"/>
  <c r="P46" i="1"/>
  <c r="M42" i="1"/>
  <c r="P42" i="1"/>
  <c r="L15" i="1"/>
  <c r="L23" i="1"/>
  <c r="L31" i="1"/>
  <c r="L16" i="1"/>
  <c r="L24" i="1"/>
  <c r="L32" i="1"/>
  <c r="L48" i="1"/>
  <c r="L17" i="1"/>
  <c r="L25" i="1"/>
  <c r="L33" i="1"/>
  <c r="L18" i="1"/>
  <c r="L26" i="1"/>
  <c r="L34" i="1"/>
  <c r="L44" i="1"/>
  <c r="E10" i="1"/>
  <c r="L30" i="1"/>
  <c r="L19" i="1"/>
  <c r="L27" i="1"/>
  <c r="L35" i="1"/>
  <c r="L40" i="1"/>
  <c r="L38" i="1"/>
  <c r="L45" i="1"/>
  <c r="L47" i="1"/>
  <c r="L14" i="1"/>
  <c r="L21" i="1"/>
  <c r="L29" i="1"/>
  <c r="L22" i="1"/>
  <c r="L52" i="1"/>
  <c r="L36" i="1"/>
  <c r="L28" i="1"/>
  <c r="L20" i="1"/>
  <c r="I53" i="1"/>
  <c r="I41" i="1"/>
  <c r="I37" i="1"/>
  <c r="K8" i="1"/>
  <c r="I43" i="1"/>
  <c r="N42" i="1" l="1"/>
  <c r="Q42" i="1"/>
  <c r="R42" i="1" s="1"/>
  <c r="M22" i="1"/>
  <c r="P22" i="1"/>
  <c r="M18" i="1"/>
  <c r="P18" i="1"/>
  <c r="M43" i="1"/>
  <c r="P43" i="1"/>
  <c r="M28" i="1"/>
  <c r="P28" i="1"/>
  <c r="M45" i="1"/>
  <c r="P45" i="1"/>
  <c r="P27" i="1"/>
  <c r="M27" i="1"/>
  <c r="M44" i="1"/>
  <c r="P44" i="1"/>
  <c r="M33" i="1"/>
  <c r="P33" i="1"/>
  <c r="P32" i="1"/>
  <c r="M32" i="1"/>
  <c r="P23" i="1"/>
  <c r="M23" i="1"/>
  <c r="M51" i="1"/>
  <c r="P51" i="1"/>
  <c r="N49" i="1"/>
  <c r="Q49" i="1"/>
  <c r="R49" i="1" s="1"/>
  <c r="M20" i="1"/>
  <c r="P20" i="1"/>
  <c r="M35" i="1"/>
  <c r="P35" i="1"/>
  <c r="M31" i="1"/>
  <c r="P31" i="1"/>
  <c r="P29" i="1"/>
  <c r="M29" i="1"/>
  <c r="P36" i="1"/>
  <c r="M36" i="1"/>
  <c r="M21" i="1"/>
  <c r="P21" i="1"/>
  <c r="M38" i="1"/>
  <c r="P38" i="1"/>
  <c r="M19" i="1"/>
  <c r="P19" i="1"/>
  <c r="M34" i="1"/>
  <c r="P34" i="1"/>
  <c r="P25" i="1"/>
  <c r="M25" i="1"/>
  <c r="P24" i="1"/>
  <c r="M24" i="1"/>
  <c r="M15" i="1"/>
  <c r="P15" i="1"/>
  <c r="Q46" i="1"/>
  <c r="R46" i="1" s="1"/>
  <c r="N46" i="1"/>
  <c r="Q37" i="1"/>
  <c r="R37" i="1" s="1"/>
  <c r="N37" i="1"/>
  <c r="M47" i="1"/>
  <c r="P47" i="1"/>
  <c r="M48" i="1"/>
  <c r="P48" i="1"/>
  <c r="Q53" i="1"/>
  <c r="R53" i="1" s="1"/>
  <c r="N53" i="1"/>
  <c r="M52" i="1"/>
  <c r="P52" i="1"/>
  <c r="M14" i="1"/>
  <c r="P14" i="1"/>
  <c r="P40" i="1"/>
  <c r="M40" i="1"/>
  <c r="M30" i="1"/>
  <c r="P30" i="1"/>
  <c r="M26" i="1"/>
  <c r="P26" i="1"/>
  <c r="P17" i="1"/>
  <c r="M17" i="1"/>
  <c r="P16" i="1"/>
  <c r="M16" i="1"/>
  <c r="P39" i="1"/>
  <c r="M39" i="1"/>
  <c r="N41" i="1"/>
  <c r="Q41" i="1"/>
  <c r="R41" i="1" s="1"/>
  <c r="N50" i="1"/>
  <c r="Q50" i="1"/>
  <c r="R50" i="1" s="1"/>
  <c r="Q39" i="1" l="1"/>
  <c r="R39" i="1" s="1"/>
  <c r="N39" i="1"/>
  <c r="Q17" i="1"/>
  <c r="R17" i="1" s="1"/>
  <c r="N17" i="1"/>
  <c r="N24" i="1"/>
  <c r="Q24" i="1"/>
  <c r="R24" i="1" s="1"/>
  <c r="N36" i="1"/>
  <c r="Q36" i="1"/>
  <c r="R36" i="1" s="1"/>
  <c r="N32" i="1"/>
  <c r="Q32" i="1"/>
  <c r="R32" i="1" s="1"/>
  <c r="Q30" i="1"/>
  <c r="R30" i="1" s="1"/>
  <c r="N30" i="1"/>
  <c r="N47" i="1"/>
  <c r="Q47" i="1"/>
  <c r="R47" i="1" s="1"/>
  <c r="N34" i="1"/>
  <c r="Q34" i="1"/>
  <c r="R34" i="1" s="1"/>
  <c r="Q38" i="1"/>
  <c r="R38" i="1" s="1"/>
  <c r="N38" i="1"/>
  <c r="N31" i="1"/>
  <c r="Q31" i="1"/>
  <c r="R31" i="1" s="1"/>
  <c r="Q20" i="1"/>
  <c r="R20" i="1" s="1"/>
  <c r="N20" i="1"/>
  <c r="Q51" i="1"/>
  <c r="R51" i="1" s="1"/>
  <c r="N51" i="1"/>
  <c r="N44" i="1"/>
  <c r="Q44" i="1"/>
  <c r="R44" i="1" s="1"/>
  <c r="Q45" i="1"/>
  <c r="R45" i="1" s="1"/>
  <c r="N45" i="1"/>
  <c r="N43" i="1"/>
  <c r="Q43" i="1"/>
  <c r="R43" i="1" s="1"/>
  <c r="N22" i="1"/>
  <c r="Q22" i="1"/>
  <c r="R22" i="1" s="1"/>
  <c r="N40" i="1"/>
  <c r="Q40" i="1"/>
  <c r="R40" i="1" s="1"/>
  <c r="N25" i="1"/>
  <c r="Q25" i="1"/>
  <c r="R25" i="1" s="1"/>
  <c r="Q29" i="1"/>
  <c r="R29" i="1" s="1"/>
  <c r="N29" i="1"/>
  <c r="N23" i="1"/>
  <c r="Q23" i="1"/>
  <c r="R23" i="1" s="1"/>
  <c r="Q27" i="1"/>
  <c r="R27" i="1" s="1"/>
  <c r="N27" i="1"/>
  <c r="N14" i="1"/>
  <c r="Q14" i="1"/>
  <c r="R14" i="1" s="1"/>
  <c r="Q16" i="1"/>
  <c r="R16" i="1" s="1"/>
  <c r="N16" i="1"/>
  <c r="N26" i="1"/>
  <c r="Q26" i="1"/>
  <c r="R26" i="1" s="1"/>
  <c r="N52" i="1"/>
  <c r="Q52" i="1"/>
  <c r="R52" i="1" s="1"/>
  <c r="Q48" i="1"/>
  <c r="R48" i="1" s="1"/>
  <c r="N48" i="1"/>
  <c r="Q15" i="1"/>
  <c r="R15" i="1" s="1"/>
  <c r="N15" i="1"/>
  <c r="N19" i="1"/>
  <c r="Q19" i="1"/>
  <c r="R19" i="1" s="1"/>
  <c r="Q21" i="1"/>
  <c r="R21" i="1" s="1"/>
  <c r="N21" i="1"/>
  <c r="Q35" i="1"/>
  <c r="R35" i="1" s="1"/>
  <c r="N35" i="1"/>
  <c r="N33" i="1"/>
  <c r="Q33" i="1"/>
  <c r="R33" i="1" s="1"/>
  <c r="N28" i="1"/>
  <c r="Q28" i="1"/>
  <c r="R28" i="1" s="1"/>
  <c r="N18" i="1"/>
  <c r="Q18" i="1"/>
  <c r="R18" i="1" s="1"/>
</calcChain>
</file>

<file path=xl/sharedStrings.xml><?xml version="1.0" encoding="utf-8"?>
<sst xmlns="http://schemas.openxmlformats.org/spreadsheetml/2006/main" count="58" uniqueCount="41">
  <si>
    <t>Sample identifier</t>
  </si>
  <si>
    <t>If you have specific questions, please contact us directly:</t>
  </si>
  <si>
    <t>General Information:</t>
  </si>
  <si>
    <t>info@megazyme.com</t>
  </si>
  <si>
    <t>Contact Us</t>
  </si>
  <si>
    <t xml:space="preserve">Further Support </t>
  </si>
  <si>
    <t>To obtain further information about the specific test, or indeed any of the Megazyme products, please consult our web site.</t>
  </si>
  <si>
    <t>www.megazyme.com</t>
  </si>
  <si>
    <t>Technical Support:</t>
  </si>
  <si>
    <t>Customer Support and Sales Information:</t>
  </si>
  <si>
    <t>Sample details</t>
  </si>
  <si>
    <r>
      <t>Welcome to Megazyme</t>
    </r>
    <r>
      <rPr>
        <sz val="12"/>
        <rFont val="Gill Sans MT"/>
        <family val="2"/>
      </rPr>
      <t xml:space="preserve"> </t>
    </r>
  </si>
  <si>
    <r>
      <t>Instructions for Use of Mega-Calc</t>
    </r>
    <r>
      <rPr>
        <vertAlign val="superscript"/>
        <sz val="12"/>
        <rFont val="Gill Sans MT"/>
        <family val="2"/>
      </rPr>
      <t>TM</t>
    </r>
  </si>
  <si>
    <t xml:space="preserve"> </t>
  </si>
  <si>
    <r>
      <t xml:space="preserve">On the </t>
    </r>
    <r>
      <rPr>
        <b/>
        <sz val="11"/>
        <color indexed="17"/>
        <rFont val="Times New Roman"/>
        <family val="1"/>
      </rPr>
      <t>Mega-Calc</t>
    </r>
    <r>
      <rPr>
        <vertAlign val="superscript"/>
        <sz val="11"/>
        <rFont val="Gill Sans MT"/>
        <family val="2"/>
      </rPr>
      <t>TM</t>
    </r>
    <r>
      <rPr>
        <sz val="11"/>
        <rFont val="Gill Sans MT"/>
        <family val="2"/>
      </rPr>
      <t xml:space="preserve"> page, fill in the orange boxes and it will provide automatic results in the white boxes.</t>
    </r>
  </si>
  <si>
    <t>To zoom up or down, ensure the Standard tool bar is showing (View &gt; Toolbars) &amp; select a value from the Zoom drop-down list.</t>
  </si>
  <si>
    <r>
      <t xml:space="preserve">To further support you, our valued customer, we have developed the Megazyme </t>
    </r>
    <r>
      <rPr>
        <b/>
        <sz val="11"/>
        <color indexed="17"/>
        <rFont val="Times New Roman"/>
        <family val="1"/>
      </rPr>
      <t>Mega-Calc</t>
    </r>
    <r>
      <rPr>
        <vertAlign val="superscript"/>
        <sz val="11"/>
        <rFont val="Gill Sans MT"/>
        <family val="2"/>
      </rPr>
      <t>TM</t>
    </r>
    <r>
      <rPr>
        <sz val="11"/>
        <rFont val="Gill Sans MT"/>
        <family val="2"/>
      </rPr>
      <t xml:space="preserve"> to assist you in calculating the 
concentration of analyte (as g/L or g/100 g) from raw absorbance data. Over the coming months, such calculators will be developed 
for each of the Megazyme test kits.</t>
    </r>
  </si>
  <si>
    <t>Replicate 1</t>
  </si>
  <si>
    <t>Replicate 2</t>
  </si>
  <si>
    <t>Replicate 3</t>
  </si>
  <si>
    <t>Replicate 4</t>
  </si>
  <si>
    <t>Sample</t>
  </si>
  <si>
    <t>Abs</t>
  </si>
  <si>
    <t>Absorbance values</t>
  </si>
  <si>
    <t>Average Abs</t>
  </si>
  <si>
    <t>Average sample</t>
  </si>
  <si>
    <t>Sample weight (mg)</t>
  </si>
  <si>
    <t>Moisture Content %</t>
  </si>
  <si>
    <t>Rep. 1</t>
  </si>
  <si>
    <t>Rep. 2</t>
  </si>
  <si>
    <t>Rep. 3</t>
  </si>
  <si>
    <t>Rep. 4</t>
  </si>
  <si>
    <t>Sample volume (mL)</t>
  </si>
  <si>
    <t>ß-Gucan (g/100 g) 
"as is"</t>
  </si>
  <si>
    <t>ß-Glucan (g/100 g) 
"as is"</t>
  </si>
  <si>
    <t>ß-Glucan (g/100 g) 
"dwb"</t>
  </si>
  <si>
    <t>Factor [=150 (micrograms of D-glucose)/Absorbance for 150 micrograms of D-glucose]</t>
  </si>
  <si>
    <t>Absorbance values for 150 micrograms of D-glucose standard</t>
  </si>
  <si>
    <t>Megazyme Knowledge Base</t>
  </si>
  <si>
    <t>Customer Support</t>
  </si>
  <si>
    <t>K-EBHLG 09/19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</si>
</sst>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000"/>
    <numFmt numFmtId="180" formatCode="0.000"/>
  </numFmts>
  <fonts count="17" x14ac:knownFonts="1">
    <font>
      <sz val="10"/>
      <name val="Arial"/>
    </font>
    <font>
      <sz val="10"/>
      <name val="Gill Sans MT"/>
      <family val="2"/>
    </font>
    <font>
      <b/>
      <sz val="10"/>
      <name val="Gill Sans MT"/>
      <family val="2"/>
    </font>
    <font>
      <u/>
      <sz val="10"/>
      <color indexed="12"/>
      <name val="Arial"/>
      <family val="2"/>
    </font>
    <font>
      <b/>
      <sz val="20"/>
      <color indexed="17"/>
      <name val="Times New Roman"/>
      <family val="1"/>
    </font>
    <font>
      <b/>
      <sz val="11"/>
      <color indexed="17"/>
      <name val="Times New Roman"/>
      <family val="1"/>
    </font>
    <font>
      <b/>
      <sz val="14"/>
      <name val="Gill Sans MT"/>
      <family val="2"/>
    </font>
    <font>
      <sz val="11"/>
      <name val="Gill Sans MT"/>
      <family val="2"/>
    </font>
    <font>
      <vertAlign val="superscript"/>
      <sz val="11"/>
      <name val="Gill Sans MT"/>
      <family val="2"/>
    </font>
    <font>
      <sz val="11"/>
      <name val="Arial"/>
      <family val="2"/>
    </font>
    <font>
      <b/>
      <sz val="12"/>
      <name val="Gill Sans MT"/>
      <family val="2"/>
    </font>
    <font>
      <sz val="12"/>
      <name val="Gill Sans MT"/>
      <family val="2"/>
    </font>
    <font>
      <b/>
      <sz val="11"/>
      <name val="Gill Sans MT"/>
      <family val="2"/>
    </font>
    <font>
      <u/>
      <sz val="11"/>
      <color indexed="12"/>
      <name val="Arial"/>
      <family val="2"/>
    </font>
    <font>
      <vertAlign val="superscript"/>
      <sz val="12"/>
      <name val="Gill Sans MT"/>
      <family val="2"/>
    </font>
    <font>
      <sz val="10"/>
      <name val="Arial"/>
      <family val="2"/>
    </font>
    <font>
      <sz val="10"/>
      <name val="Gill Sans MT"/>
      <family val="2"/>
    </font>
  </fonts>
  <fills count="6">
    <fill>
      <patternFill patternType="none"/>
    </fill>
    <fill>
      <patternFill patternType="gray125"/>
    </fill>
    <fill>
      <patternFill patternType="solid">
        <fgColor indexed="9"/>
        <bgColor indexed="64"/>
      </patternFill>
    </fill>
    <fill>
      <patternFill patternType="solid">
        <fgColor indexed="57"/>
        <bgColor indexed="64"/>
      </patternFill>
    </fill>
    <fill>
      <patternFill patternType="solid">
        <fgColor indexed="51"/>
        <bgColor indexed="64"/>
      </patternFill>
    </fill>
    <fill>
      <patternFill patternType="solid">
        <fgColor indexed="44"/>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3" fillId="0" borderId="0" applyNumberFormat="0" applyFill="0" applyBorder="0" applyAlignment="0" applyProtection="0">
      <alignment vertical="top"/>
      <protection locked="0"/>
    </xf>
  </cellStyleXfs>
  <cellXfs count="114">
    <xf numFmtId="0" fontId="0" fillId="0" borderId="0" xfId="0"/>
    <xf numFmtId="0" fontId="1" fillId="0" borderId="0" xfId="0" applyFont="1"/>
    <xf numFmtId="0" fontId="1" fillId="0" borderId="0" xfId="0" applyFont="1" applyFill="1"/>
    <xf numFmtId="0" fontId="1" fillId="2" borderId="0" xfId="0" applyFont="1" applyFill="1"/>
    <xf numFmtId="0" fontId="1" fillId="2" borderId="0" xfId="0" applyFont="1" applyFill="1" applyBorder="1"/>
    <xf numFmtId="0" fontId="2" fillId="2" borderId="0" xfId="0" applyFont="1" applyFill="1" applyBorder="1"/>
    <xf numFmtId="0" fontId="1" fillId="3" borderId="0" xfId="0" applyFont="1" applyFill="1"/>
    <xf numFmtId="0" fontId="1" fillId="3" borderId="0" xfId="0" applyFont="1" applyFill="1" applyBorder="1"/>
    <xf numFmtId="0" fontId="2" fillId="2" borderId="1" xfId="0" applyFont="1" applyFill="1" applyBorder="1" applyAlignment="1">
      <alignment horizontal="left" vertical="top" wrapText="1"/>
    </xf>
    <xf numFmtId="0" fontId="1" fillId="3" borderId="0" xfId="0" applyFont="1" applyFill="1" applyBorder="1" applyAlignment="1">
      <alignment horizontal="left" vertical="top" wrapText="1"/>
    </xf>
    <xf numFmtId="0" fontId="1" fillId="2" borderId="0" xfId="0" applyFont="1" applyFill="1" applyBorder="1" applyAlignment="1">
      <alignment horizontal="left" vertical="top" wrapText="1"/>
    </xf>
    <xf numFmtId="0" fontId="2" fillId="2" borderId="0" xfId="0" applyFont="1" applyFill="1" applyBorder="1" applyAlignment="1">
      <alignment horizontal="left" vertical="top" wrapText="1"/>
    </xf>
    <xf numFmtId="0" fontId="1" fillId="3" borderId="0" xfId="0" applyFont="1" applyFill="1" applyAlignment="1">
      <alignment horizontal="left" vertical="top" wrapText="1"/>
    </xf>
    <xf numFmtId="0" fontId="1" fillId="0" borderId="0" xfId="0" applyFont="1" applyAlignment="1">
      <alignment horizontal="left" vertical="top" wrapText="1"/>
    </xf>
    <xf numFmtId="0" fontId="2" fillId="2" borderId="1" xfId="0" applyFont="1" applyFill="1" applyBorder="1" applyAlignment="1">
      <alignment horizontal="center" vertical="top" wrapText="1"/>
    </xf>
    <xf numFmtId="176" fontId="1" fillId="4" borderId="1" xfId="0" applyNumberFormat="1" applyFont="1" applyFill="1" applyBorder="1" applyProtection="1">
      <protection locked="0"/>
    </xf>
    <xf numFmtId="0" fontId="1" fillId="3" borderId="0" xfId="0" applyFont="1" applyFill="1" applyBorder="1" applyProtection="1"/>
    <xf numFmtId="0" fontId="1" fillId="0" borderId="0" xfId="0" applyFont="1" applyProtection="1"/>
    <xf numFmtId="0" fontId="1" fillId="2" borderId="0" xfId="0" applyFont="1" applyFill="1" applyBorder="1" applyProtection="1"/>
    <xf numFmtId="0" fontId="4" fillId="2" borderId="0" xfId="0" applyFont="1" applyFill="1" applyBorder="1" applyAlignment="1" applyProtection="1">
      <alignment horizontal="left" vertical="top"/>
    </xf>
    <xf numFmtId="0" fontId="1" fillId="2" borderId="0" xfId="0" applyFont="1" applyFill="1" applyProtection="1"/>
    <xf numFmtId="0" fontId="2" fillId="2" borderId="1" xfId="0" applyFont="1" applyFill="1" applyBorder="1" applyAlignment="1" applyProtection="1">
      <alignment horizontal="center" vertical="top" wrapText="1"/>
    </xf>
    <xf numFmtId="0" fontId="1" fillId="3" borderId="0" xfId="0" applyFont="1" applyFill="1" applyBorder="1" applyAlignment="1" applyProtection="1">
      <alignment horizontal="left"/>
    </xf>
    <xf numFmtId="0" fontId="1" fillId="2" borderId="0" xfId="0" applyFont="1" applyFill="1" applyBorder="1" applyAlignment="1" applyProtection="1">
      <alignment horizontal="left"/>
    </xf>
    <xf numFmtId="0" fontId="1" fillId="2" borderId="0" xfId="0" applyFont="1" applyFill="1" applyAlignment="1" applyProtection="1">
      <alignment horizontal="left"/>
    </xf>
    <xf numFmtId="0" fontId="1" fillId="0" borderId="0" xfId="0" applyFont="1" applyAlignment="1" applyProtection="1">
      <alignment horizontal="left"/>
    </xf>
    <xf numFmtId="0" fontId="1" fillId="0" borderId="0" xfId="0" applyFont="1" applyFill="1" applyBorder="1" applyProtection="1"/>
    <xf numFmtId="0" fontId="2" fillId="2" borderId="0" xfId="0" quotePrefix="1" applyFont="1" applyFill="1" applyBorder="1" applyAlignment="1" applyProtection="1">
      <alignment horizontal="center" vertical="top" wrapText="1"/>
    </xf>
    <xf numFmtId="0" fontId="1" fillId="0" borderId="0" xfId="0" applyFont="1" applyBorder="1" applyProtection="1"/>
    <xf numFmtId="176" fontId="1" fillId="2" borderId="0" xfId="0" applyNumberFormat="1" applyFont="1" applyFill="1" applyBorder="1" applyAlignment="1" applyProtection="1">
      <alignment horizontal="left"/>
    </xf>
    <xf numFmtId="176" fontId="1" fillId="2" borderId="0" xfId="0" applyNumberFormat="1" applyFont="1" applyFill="1" applyBorder="1" applyAlignment="1" applyProtection="1">
      <alignment horizontal="right"/>
    </xf>
    <xf numFmtId="0" fontId="1" fillId="3" borderId="0" xfId="0" applyFont="1" applyFill="1" applyBorder="1" applyAlignment="1" applyProtection="1"/>
    <xf numFmtId="0" fontId="1" fillId="0" borderId="0" xfId="0" applyFont="1" applyBorder="1" applyAlignment="1" applyProtection="1"/>
    <xf numFmtId="0" fontId="1" fillId="0" borderId="0" xfId="0" applyFont="1" applyAlignment="1" applyProtection="1"/>
    <xf numFmtId="0" fontId="1" fillId="2" borderId="0" xfId="0" applyFont="1" applyFill="1" applyBorder="1" applyAlignment="1" applyProtection="1">
      <alignment wrapText="1"/>
    </xf>
    <xf numFmtId="0" fontId="1" fillId="2" borderId="0" xfId="0" applyFont="1" applyFill="1" applyAlignment="1" applyProtection="1">
      <alignment wrapText="1"/>
    </xf>
    <xf numFmtId="0" fontId="6" fillId="2" borderId="0" xfId="0" applyFont="1" applyFill="1" applyBorder="1" applyAlignment="1" applyProtection="1">
      <alignment horizontal="left" vertical="top"/>
    </xf>
    <xf numFmtId="0" fontId="1" fillId="2" borderId="0" xfId="0" applyFont="1" applyFill="1" applyBorder="1" applyProtection="1">
      <protection locked="0"/>
    </xf>
    <xf numFmtId="176" fontId="1" fillId="2" borderId="0" xfId="0" applyNumberFormat="1" applyFont="1" applyFill="1" applyBorder="1" applyProtection="1">
      <protection locked="0"/>
    </xf>
    <xf numFmtId="176" fontId="7" fillId="2" borderId="0" xfId="0" applyNumberFormat="1" applyFont="1" applyFill="1" applyBorder="1" applyAlignment="1" applyProtection="1">
      <alignment horizontal="right"/>
    </xf>
    <xf numFmtId="0" fontId="7" fillId="2" borderId="0" xfId="0" applyFont="1" applyFill="1" applyBorder="1" applyProtection="1"/>
    <xf numFmtId="0" fontId="7" fillId="2" borderId="0" xfId="0" applyFont="1" applyFill="1" applyBorder="1" applyAlignment="1" applyProtection="1">
      <alignment wrapText="1"/>
    </xf>
    <xf numFmtId="0" fontId="7" fillId="2" borderId="0" xfId="0" applyFont="1" applyFill="1" applyAlignment="1" applyProtection="1">
      <alignment wrapText="1"/>
    </xf>
    <xf numFmtId="0" fontId="7" fillId="2" borderId="0" xfId="0" applyFont="1" applyFill="1" applyAlignment="1" applyProtection="1"/>
    <xf numFmtId="0" fontId="12" fillId="0" borderId="0" xfId="0" applyFont="1" applyAlignment="1" applyProtection="1"/>
    <xf numFmtId="0" fontId="7" fillId="2" borderId="0" xfId="0" applyFont="1" applyFill="1" applyProtection="1"/>
    <xf numFmtId="0" fontId="7" fillId="2" borderId="0" xfId="0" applyFont="1" applyFill="1" applyBorder="1" applyAlignment="1" applyProtection="1"/>
    <xf numFmtId="0" fontId="3" fillId="2" borderId="0" xfId="1" applyFill="1" applyAlignment="1" applyProtection="1">
      <alignment horizontal="right" vertical="top" wrapText="1"/>
    </xf>
    <xf numFmtId="0" fontId="10" fillId="2" borderId="0" xfId="0" applyFont="1" applyFill="1" applyProtection="1"/>
    <xf numFmtId="0" fontId="2" fillId="2" borderId="0" xfId="0" applyFont="1" applyFill="1" applyBorder="1" applyProtection="1"/>
    <xf numFmtId="0" fontId="10" fillId="2" borderId="0" xfId="0" applyFont="1" applyFill="1" applyBorder="1" applyAlignment="1" applyProtection="1">
      <alignment horizontal="left"/>
    </xf>
    <xf numFmtId="0" fontId="12" fillId="2" borderId="0" xfId="0" applyFont="1" applyFill="1" applyProtection="1"/>
    <xf numFmtId="0" fontId="9" fillId="0" borderId="0" xfId="0" applyFont="1" applyAlignment="1" applyProtection="1">
      <alignment wrapText="1"/>
    </xf>
    <xf numFmtId="0" fontId="9" fillId="2" borderId="0" xfId="0" applyFont="1" applyFill="1" applyAlignment="1" applyProtection="1">
      <alignment wrapText="1"/>
    </xf>
    <xf numFmtId="0" fontId="13" fillId="2" borderId="0" xfId="1" applyFont="1" applyFill="1" applyAlignment="1" applyProtection="1"/>
    <xf numFmtId="0" fontId="7" fillId="2" borderId="0" xfId="1" applyFont="1" applyFill="1" applyAlignment="1" applyProtection="1">
      <alignment wrapText="1"/>
    </xf>
    <xf numFmtId="0" fontId="12" fillId="2" borderId="0" xfId="0" applyFont="1" applyFill="1" applyAlignment="1" applyProtection="1"/>
    <xf numFmtId="0" fontId="13" fillId="2" borderId="0" xfId="1" applyFont="1" applyFill="1" applyAlignment="1" applyProtection="1">
      <alignment wrapText="1"/>
    </xf>
    <xf numFmtId="0" fontId="2" fillId="2" borderId="2" xfId="0" applyFont="1" applyFill="1" applyBorder="1" applyAlignment="1">
      <alignment horizontal="left" vertical="top" wrapText="1"/>
    </xf>
    <xf numFmtId="0" fontId="0" fillId="2" borderId="0" xfId="0" applyFill="1" applyAlignment="1" applyProtection="1">
      <alignment wrapText="1"/>
    </xf>
    <xf numFmtId="0" fontId="1" fillId="2" borderId="1" xfId="0" applyFont="1" applyFill="1" applyBorder="1"/>
    <xf numFmtId="0" fontId="2" fillId="2" borderId="3" xfId="0" applyFont="1" applyFill="1" applyBorder="1" applyAlignment="1">
      <alignment horizontal="left" vertical="top" wrapText="1"/>
    </xf>
    <xf numFmtId="0" fontId="2" fillId="2" borderId="2" xfId="0" applyFont="1" applyFill="1" applyBorder="1" applyAlignment="1">
      <alignment horizontal="center" vertical="top" wrapText="1"/>
    </xf>
    <xf numFmtId="0" fontId="2" fillId="2" borderId="2" xfId="0" applyFont="1" applyFill="1" applyBorder="1" applyAlignment="1" applyProtection="1">
      <alignment horizontal="center" vertical="top" wrapText="1"/>
    </xf>
    <xf numFmtId="0" fontId="1" fillId="2" borderId="1" xfId="0" applyFont="1" applyFill="1" applyBorder="1" applyAlignment="1">
      <alignment horizontal="center"/>
    </xf>
    <xf numFmtId="0" fontId="1" fillId="5" borderId="3" xfId="0" applyFont="1" applyFill="1" applyBorder="1" applyAlignment="1">
      <alignment horizontal="center" vertical="top" wrapText="1"/>
    </xf>
    <xf numFmtId="0" fontId="15" fillId="0" borderId="0" xfId="0" applyFont="1" applyBorder="1" applyAlignment="1" applyProtection="1">
      <alignment horizontal="left"/>
      <protection locked="0"/>
    </xf>
    <xf numFmtId="176" fontId="1" fillId="4" borderId="1" xfId="0" applyNumberFormat="1" applyFont="1" applyFill="1" applyBorder="1" applyAlignment="1" applyProtection="1">
      <alignment horizontal="right"/>
      <protection locked="0"/>
    </xf>
    <xf numFmtId="0" fontId="1" fillId="2" borderId="1" xfId="0" applyFont="1" applyFill="1" applyBorder="1" applyAlignment="1"/>
    <xf numFmtId="0" fontId="1" fillId="4" borderId="1" xfId="0" applyFont="1" applyFill="1" applyBorder="1" applyProtection="1">
      <protection locked="0"/>
    </xf>
    <xf numFmtId="176" fontId="1" fillId="2" borderId="1" xfId="0" applyNumberFormat="1" applyFont="1" applyFill="1" applyBorder="1"/>
    <xf numFmtId="176" fontId="1" fillId="2" borderId="1" xfId="0" applyNumberFormat="1" applyFont="1" applyFill="1" applyBorder="1" applyProtection="1">
      <protection locked="0"/>
    </xf>
    <xf numFmtId="176" fontId="1" fillId="5" borderId="1" xfId="0" applyNumberFormat="1" applyFont="1" applyFill="1" applyBorder="1"/>
    <xf numFmtId="176" fontId="1" fillId="5" borderId="1" xfId="0" applyNumberFormat="1" applyFont="1" applyFill="1" applyBorder="1" applyProtection="1">
      <protection locked="0"/>
    </xf>
    <xf numFmtId="0" fontId="2" fillId="5" borderId="2" xfId="0" applyFont="1" applyFill="1" applyBorder="1" applyAlignment="1" applyProtection="1">
      <alignment horizontal="center" vertical="top" wrapText="1"/>
    </xf>
    <xf numFmtId="0" fontId="1" fillId="5" borderId="1" xfId="0" applyFont="1" applyFill="1" applyBorder="1" applyProtection="1">
      <protection locked="0"/>
    </xf>
    <xf numFmtId="176" fontId="1" fillId="2" borderId="0" xfId="0" applyNumberFormat="1" applyFont="1" applyFill="1"/>
    <xf numFmtId="0" fontId="2" fillId="3" borderId="0" xfId="0" applyFont="1" applyFill="1" applyBorder="1" applyAlignment="1" applyProtection="1">
      <alignment horizontal="center" vertical="top" wrapText="1"/>
    </xf>
    <xf numFmtId="0" fontId="12" fillId="2" borderId="0" xfId="0" applyFont="1" applyFill="1" applyBorder="1" applyProtection="1"/>
    <xf numFmtId="0" fontId="15" fillId="0" borderId="0" xfId="0" applyFont="1" applyBorder="1" applyAlignment="1" applyProtection="1">
      <alignment horizontal="left"/>
    </xf>
    <xf numFmtId="0" fontId="1" fillId="2" borderId="0" xfId="0" applyFont="1" applyFill="1" applyBorder="1" applyAlignment="1" applyProtection="1">
      <alignment horizontal="center"/>
    </xf>
    <xf numFmtId="0" fontId="1" fillId="3" borderId="0" xfId="0" applyFont="1" applyFill="1" applyBorder="1" applyAlignment="1" applyProtection="1">
      <alignment horizontal="center"/>
    </xf>
    <xf numFmtId="0" fontId="1" fillId="2" borderId="1" xfId="0" applyFont="1" applyFill="1" applyBorder="1" applyAlignment="1" applyProtection="1">
      <alignment horizontal="center"/>
    </xf>
    <xf numFmtId="0" fontId="1" fillId="2" borderId="1" xfId="0" applyFont="1" applyFill="1" applyBorder="1" applyAlignment="1" applyProtection="1"/>
    <xf numFmtId="176" fontId="1" fillId="4" borderId="1" xfId="0" applyNumberFormat="1" applyFont="1" applyFill="1" applyBorder="1" applyAlignment="1" applyProtection="1">
      <alignment horizontal="right"/>
    </xf>
    <xf numFmtId="176" fontId="1" fillId="2" borderId="1" xfId="0" applyNumberFormat="1" applyFont="1" applyFill="1" applyBorder="1" applyAlignment="1" applyProtection="1">
      <alignment horizontal="right"/>
    </xf>
    <xf numFmtId="16" fontId="1" fillId="3" borderId="0" xfId="0" applyNumberFormat="1" applyFont="1" applyFill="1" applyBorder="1" applyProtection="1"/>
    <xf numFmtId="176" fontId="1" fillId="3" borderId="0" xfId="0" applyNumberFormat="1" applyFont="1" applyFill="1" applyBorder="1" applyProtection="1"/>
    <xf numFmtId="176" fontId="1" fillId="2" borderId="0" xfId="0" applyNumberFormat="1" applyFont="1" applyFill="1" applyBorder="1" applyAlignment="1">
      <alignment horizontal="right"/>
    </xf>
    <xf numFmtId="176" fontId="1" fillId="2" borderId="0" xfId="0" applyNumberFormat="1" applyFont="1" applyFill="1" applyBorder="1" applyAlignment="1" applyProtection="1">
      <alignment horizontal="right"/>
      <protection locked="0"/>
    </xf>
    <xf numFmtId="176" fontId="1" fillId="2" borderId="1" xfId="0" applyNumberFormat="1" applyFont="1" applyFill="1" applyBorder="1" applyProtection="1"/>
    <xf numFmtId="0" fontId="16" fillId="2" borderId="0" xfId="0" applyFont="1" applyFill="1" applyBorder="1"/>
    <xf numFmtId="0" fontId="2" fillId="5" borderId="2" xfId="0" applyFont="1" applyFill="1" applyBorder="1" applyAlignment="1">
      <alignment horizontal="center" vertical="top" wrapText="1"/>
    </xf>
    <xf numFmtId="176" fontId="1" fillId="5" borderId="1" xfId="0" applyNumberFormat="1" applyFont="1" applyFill="1" applyBorder="1" applyProtection="1"/>
    <xf numFmtId="0" fontId="2" fillId="5" borderId="1" xfId="0" applyFont="1" applyFill="1" applyBorder="1" applyAlignment="1">
      <alignment horizontal="center" vertical="top" wrapText="1"/>
    </xf>
    <xf numFmtId="0" fontId="15" fillId="0" borderId="0" xfId="0" applyFont="1" applyBorder="1" applyAlignment="1" applyProtection="1">
      <protection locked="0"/>
    </xf>
    <xf numFmtId="176" fontId="1" fillId="5" borderId="1" xfId="0" applyNumberFormat="1" applyFont="1" applyFill="1" applyBorder="1" applyAlignment="1">
      <alignment horizontal="right"/>
    </xf>
    <xf numFmtId="180" fontId="1" fillId="5" borderId="1" xfId="0" applyNumberFormat="1" applyFont="1" applyFill="1" applyBorder="1"/>
    <xf numFmtId="176" fontId="1" fillId="0" borderId="1" xfId="0" applyNumberFormat="1" applyFont="1" applyBorder="1"/>
    <xf numFmtId="0" fontId="1" fillId="0" borderId="0" xfId="0" applyFont="1" applyBorder="1" applyProtection="1">
      <protection locked="0"/>
    </xf>
    <xf numFmtId="0" fontId="7" fillId="2" borderId="0" xfId="0" applyFont="1" applyFill="1" applyAlignment="1" applyProtection="1">
      <alignment vertical="top" wrapText="1"/>
    </xf>
    <xf numFmtId="0" fontId="0" fillId="0" borderId="0" xfId="0" applyAlignment="1" applyProtection="1"/>
    <xf numFmtId="0" fontId="9" fillId="0" borderId="0" xfId="0" applyFont="1" applyProtection="1"/>
    <xf numFmtId="176" fontId="1" fillId="4" borderId="4" xfId="0" applyNumberFormat="1" applyFont="1" applyFill="1" applyBorder="1" applyAlignment="1" applyProtection="1">
      <alignment horizontal="left"/>
    </xf>
    <xf numFmtId="0" fontId="15" fillId="0" borderId="5" xfId="0" applyFont="1" applyBorder="1" applyAlignment="1" applyProtection="1">
      <alignment horizontal="left"/>
    </xf>
    <xf numFmtId="0" fontId="15" fillId="0" borderId="6" xfId="0" applyFont="1" applyBorder="1" applyAlignment="1" applyProtection="1">
      <alignment horizontal="left"/>
    </xf>
    <xf numFmtId="0" fontId="2" fillId="2" borderId="4" xfId="0" applyFont="1" applyFill="1" applyBorder="1" applyAlignment="1">
      <alignment horizontal="center" vertical="top" wrapText="1"/>
    </xf>
    <xf numFmtId="0" fontId="0" fillId="0" borderId="5" xfId="0" applyBorder="1" applyAlignment="1">
      <alignment horizontal="center" vertical="top" wrapText="1"/>
    </xf>
    <xf numFmtId="0" fontId="0" fillId="0" borderId="6" xfId="0" applyBorder="1" applyAlignment="1">
      <alignment horizontal="center" vertical="top" wrapText="1"/>
    </xf>
    <xf numFmtId="0" fontId="2" fillId="2" borderId="1" xfId="0" applyFont="1" applyFill="1" applyBorder="1" applyAlignment="1">
      <alignment horizontal="center" vertical="top" wrapText="1"/>
    </xf>
    <xf numFmtId="0" fontId="2" fillId="2" borderId="1" xfId="0" applyFont="1" applyFill="1" applyBorder="1" applyAlignment="1" applyProtection="1">
      <alignment horizontal="center" vertical="top" wrapText="1"/>
    </xf>
    <xf numFmtId="0" fontId="2" fillId="2" borderId="5" xfId="0" applyFont="1" applyFill="1" applyBorder="1" applyAlignment="1">
      <alignment horizontal="center" vertical="top" wrapText="1"/>
    </xf>
    <xf numFmtId="0" fontId="2" fillId="2" borderId="6" xfId="0" applyFont="1" applyFill="1" applyBorder="1" applyAlignment="1">
      <alignment horizontal="center" vertical="top" wrapText="1"/>
    </xf>
    <xf numFmtId="176" fontId="1" fillId="4" borderId="1" xfId="0" applyNumberFormat="1" applyFont="1" applyFill="1" applyBorder="1" applyAlignment="1" applyProtection="1">
      <alignment horizontal="center"/>
      <protection locked="0"/>
    </xf>
  </cellXfs>
  <cellStyles count="2">
    <cellStyle name="Hyperlink" xfId="1" builtinId="8"/>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CCFF99"/>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EFA9"/>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hyperlink" Target="#Contact_us"/><Relationship Id="rId2" Type="http://schemas.openxmlformats.org/officeDocument/2006/relationships/hyperlink" Target="#Instructions!A1"/><Relationship Id="rId1" Type="http://schemas.openxmlformats.org/officeDocument/2006/relationships/hyperlink" Target="#MegaCalc!A1"/><Relationship Id="rId4"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hyperlink" Target="#MegaCalc!A1"/><Relationship Id="rId2" Type="http://schemas.openxmlformats.org/officeDocument/2006/relationships/hyperlink" Target="#Contact_us"/><Relationship Id="rId1" Type="http://schemas.openxmlformats.org/officeDocument/2006/relationships/hyperlink" Target="#Instructions!A1"/><Relationship Id="rId4"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4</xdr:col>
      <xdr:colOff>495300</xdr:colOff>
      <xdr:row>11</xdr:row>
      <xdr:rowOff>200025</xdr:rowOff>
    </xdr:from>
    <xdr:to>
      <xdr:col>6</xdr:col>
      <xdr:colOff>600075</xdr:colOff>
      <xdr:row>13</xdr:row>
      <xdr:rowOff>114300</xdr:rowOff>
    </xdr:to>
    <xdr:sp macro="" textlink="">
      <xdr:nvSpPr>
        <xdr:cNvPr id="6152" name="Rectangle 8">
          <a:extLst>
            <a:ext uri="{FF2B5EF4-FFF2-40B4-BE49-F238E27FC236}">
              <a16:creationId xmlns:a16="http://schemas.microsoft.com/office/drawing/2014/main" id="{EC30CAAA-82E0-4203-9FD9-A5373795372F}"/>
            </a:ext>
          </a:extLst>
        </xdr:cNvPr>
        <xdr:cNvSpPr>
          <a:spLocks noChangeArrowheads="1"/>
        </xdr:cNvSpPr>
      </xdr:nvSpPr>
      <xdr:spPr bwMode="auto">
        <a:xfrm>
          <a:off x="1933575" y="3924300"/>
          <a:ext cx="1533525" cy="295275"/>
        </a:xfrm>
        <a:prstGeom prst="rect">
          <a:avLst/>
        </a:prstGeom>
        <a:solidFill>
          <a:srgbClr xmlns:mc="http://schemas.openxmlformats.org/markup-compatibility/2006" xmlns:a14="http://schemas.microsoft.com/office/drawing/2010/main" val="FFEFA9" mc:Ignorable="a14" a14:legacySpreadsheetColorIndex="51"/>
        </a:solidFill>
        <a:ln w="9525">
          <a:solidFill>
            <a:srgbClr xmlns:mc="http://schemas.openxmlformats.org/markup-compatibility/2006" xmlns:a14="http://schemas.microsoft.com/office/drawing/2010/main" val="333333" mc:Ignorable="a14" a14:legacySpreadsheetColorIndex="63"/>
          </a:solidFill>
          <a:miter lim="800000"/>
          <a:headEnd/>
          <a:tailEnd/>
        </a:ln>
      </xdr:spPr>
      <xdr:txBody>
        <a:bodyPr vertOverflow="clip" wrap="square" lIns="36000" tIns="36000" rIns="36000" bIns="36000" anchor="t" upright="1"/>
        <a:lstStyle/>
        <a:p>
          <a:pPr algn="l" rtl="0">
            <a:defRPr sz="1000"/>
          </a:pPr>
          <a:r>
            <a:rPr lang="en-IE" sz="1100" b="1" i="0" u="none" strike="noStrike" baseline="0">
              <a:solidFill>
                <a:srgbClr val="000000"/>
              </a:solidFill>
              <a:latin typeface="Gill Sans MT"/>
            </a:rPr>
            <a:t>1. Enter sample details</a:t>
          </a:r>
          <a:endParaRPr lang="en-IE"/>
        </a:p>
      </xdr:txBody>
    </xdr:sp>
    <xdr:clientData/>
  </xdr:twoCellAnchor>
  <xdr:twoCellAnchor>
    <xdr:from>
      <xdr:col>12</xdr:col>
      <xdr:colOff>114300</xdr:colOff>
      <xdr:row>5</xdr:row>
      <xdr:rowOff>123825</xdr:rowOff>
    </xdr:from>
    <xdr:to>
      <xdr:col>14</xdr:col>
      <xdr:colOff>47625</xdr:colOff>
      <xdr:row>6</xdr:row>
      <xdr:rowOff>180975</xdr:rowOff>
    </xdr:to>
    <xdr:sp macro="" textlink="">
      <xdr:nvSpPr>
        <xdr:cNvPr id="6185" name="Text Box 41">
          <a:hlinkClick xmlns:r="http://schemas.openxmlformats.org/officeDocument/2006/relationships" r:id="rId1"/>
          <a:extLst>
            <a:ext uri="{FF2B5EF4-FFF2-40B4-BE49-F238E27FC236}">
              <a16:creationId xmlns:a16="http://schemas.microsoft.com/office/drawing/2014/main" id="{AF8E5A6C-D272-4C5C-B93F-EAF8F2ED5227}"/>
            </a:ext>
          </a:extLst>
        </xdr:cNvPr>
        <xdr:cNvSpPr txBox="1">
          <a:spLocks noChangeArrowheads="1"/>
        </xdr:cNvSpPr>
      </xdr:nvSpPr>
      <xdr:spPr bwMode="auto">
        <a:xfrm>
          <a:off x="7258050" y="1304925"/>
          <a:ext cx="1133475" cy="22860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IE" sz="1100" b="0" i="0" u="sng" strike="noStrike" baseline="0">
              <a:solidFill>
                <a:srgbClr val="0000FF"/>
              </a:solidFill>
              <a:latin typeface="Arial"/>
              <a:cs typeface="Arial"/>
            </a:rPr>
            <a:t>Use MegaCalc</a:t>
          </a:r>
          <a:endParaRPr lang="en-IE"/>
        </a:p>
      </xdr:txBody>
    </xdr:sp>
    <xdr:clientData fPrintsWithSheet="0"/>
  </xdr:twoCellAnchor>
  <xdr:twoCellAnchor editAs="absolute">
    <xdr:from>
      <xdr:col>2</xdr:col>
      <xdr:colOff>28575</xdr:colOff>
      <xdr:row>8</xdr:row>
      <xdr:rowOff>28575</xdr:rowOff>
    </xdr:from>
    <xdr:to>
      <xdr:col>3</xdr:col>
      <xdr:colOff>1066800</xdr:colOff>
      <xdr:row>8</xdr:row>
      <xdr:rowOff>295275</xdr:rowOff>
    </xdr:to>
    <xdr:sp macro="" textlink="">
      <xdr:nvSpPr>
        <xdr:cNvPr id="6187" name="Text Box 43">
          <a:hlinkClick xmlns:r="http://schemas.openxmlformats.org/officeDocument/2006/relationships" r:id="rId1"/>
          <a:extLst>
            <a:ext uri="{FF2B5EF4-FFF2-40B4-BE49-F238E27FC236}">
              <a16:creationId xmlns:a16="http://schemas.microsoft.com/office/drawing/2014/main" id="{B5CBB714-01E6-433C-A189-DEBF583C1DFC}"/>
            </a:ext>
          </a:extLst>
        </xdr:cNvPr>
        <xdr:cNvSpPr txBox="1">
          <a:spLocks noChangeArrowheads="1"/>
        </xdr:cNvSpPr>
      </xdr:nvSpPr>
      <xdr:spPr bwMode="auto">
        <a:xfrm>
          <a:off x="171450" y="2933700"/>
          <a:ext cx="1114425" cy="26670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IE" sz="1100" b="0" i="0" u="sng" strike="noStrike" baseline="0">
              <a:solidFill>
                <a:srgbClr val="0000FF"/>
              </a:solidFill>
              <a:latin typeface="Arial"/>
              <a:cs typeface="Arial"/>
            </a:rPr>
            <a:t>Use Mega-Calc</a:t>
          </a:r>
          <a:endParaRPr lang="en-IE"/>
        </a:p>
      </xdr:txBody>
    </xdr:sp>
    <xdr:clientData fPrintsWithSheet="0"/>
  </xdr:twoCellAnchor>
  <xdr:twoCellAnchor editAs="oneCell">
    <xdr:from>
      <xdr:col>2</xdr:col>
      <xdr:colOff>47625</xdr:colOff>
      <xdr:row>47</xdr:row>
      <xdr:rowOff>152400</xdr:rowOff>
    </xdr:from>
    <xdr:to>
      <xdr:col>4</xdr:col>
      <xdr:colOff>304800</xdr:colOff>
      <xdr:row>48</xdr:row>
      <xdr:rowOff>161925</xdr:rowOff>
    </xdr:to>
    <xdr:sp macro="" textlink="">
      <xdr:nvSpPr>
        <xdr:cNvPr id="6188" name="Text Box 44">
          <a:hlinkClick xmlns:r="http://schemas.openxmlformats.org/officeDocument/2006/relationships" r:id="rId2"/>
          <a:extLst>
            <a:ext uri="{FF2B5EF4-FFF2-40B4-BE49-F238E27FC236}">
              <a16:creationId xmlns:a16="http://schemas.microsoft.com/office/drawing/2014/main" id="{D940BB85-82AE-46FE-BB90-E5D8CB806074}"/>
            </a:ext>
          </a:extLst>
        </xdr:cNvPr>
        <xdr:cNvSpPr txBox="1">
          <a:spLocks noChangeArrowheads="1"/>
        </xdr:cNvSpPr>
      </xdr:nvSpPr>
      <xdr:spPr bwMode="auto">
        <a:xfrm>
          <a:off x="190500" y="12477750"/>
          <a:ext cx="1552575" cy="21907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IE" sz="1100" b="0" i="0" u="sng" strike="noStrike" baseline="0">
              <a:solidFill>
                <a:srgbClr val="0000FF"/>
              </a:solidFill>
              <a:latin typeface="Arial"/>
              <a:cs typeface="Arial"/>
            </a:rPr>
            <a:t>Back to Top of Page</a:t>
          </a:r>
          <a:endParaRPr lang="en-IE"/>
        </a:p>
      </xdr:txBody>
    </xdr:sp>
    <xdr:clientData fPrintsWithSheet="0"/>
  </xdr:twoCellAnchor>
  <xdr:twoCellAnchor editAs="oneCell">
    <xdr:from>
      <xdr:col>8</xdr:col>
      <xdr:colOff>419100</xdr:colOff>
      <xdr:row>11</xdr:row>
      <xdr:rowOff>152400</xdr:rowOff>
    </xdr:from>
    <xdr:to>
      <xdr:col>13</xdr:col>
      <xdr:colOff>342900</xdr:colOff>
      <xdr:row>16</xdr:row>
      <xdr:rowOff>9525</xdr:rowOff>
    </xdr:to>
    <xdr:sp macro="" textlink="">
      <xdr:nvSpPr>
        <xdr:cNvPr id="6155" name="Rectangle 11">
          <a:extLst>
            <a:ext uri="{FF2B5EF4-FFF2-40B4-BE49-F238E27FC236}">
              <a16:creationId xmlns:a16="http://schemas.microsoft.com/office/drawing/2014/main" id="{1338EAB1-D085-4D29-9356-E57BE943B1B7}"/>
            </a:ext>
          </a:extLst>
        </xdr:cNvPr>
        <xdr:cNvSpPr>
          <a:spLocks noChangeArrowheads="1"/>
        </xdr:cNvSpPr>
      </xdr:nvSpPr>
      <xdr:spPr bwMode="auto">
        <a:xfrm>
          <a:off x="4714875" y="3886200"/>
          <a:ext cx="3390900" cy="1304925"/>
        </a:xfrm>
        <a:prstGeom prst="rect">
          <a:avLst/>
        </a:prstGeom>
        <a:solidFill>
          <a:srgbClr xmlns:mc="http://schemas.openxmlformats.org/markup-compatibility/2006" xmlns:a14="http://schemas.microsoft.com/office/drawing/2010/main" val="FFEFA9" mc:Ignorable="a14" a14:legacySpreadsheetColorIndex="51"/>
        </a:solidFill>
        <a:ln w="9525">
          <a:solidFill>
            <a:srgbClr xmlns:mc="http://schemas.openxmlformats.org/markup-compatibility/2006" xmlns:a14="http://schemas.microsoft.com/office/drawing/2010/main" val="333333" mc:Ignorable="a14" a14:legacySpreadsheetColorIndex="63"/>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000" tIns="36000" rIns="36000" bIns="36000" anchor="t" upright="1"/>
        <a:lstStyle/>
        <a:p>
          <a:pPr algn="l" rtl="0">
            <a:defRPr sz="1000"/>
          </a:pPr>
          <a:r>
            <a:rPr lang="en-IE" sz="1100" b="1" i="0" u="none" strike="noStrike" baseline="0">
              <a:solidFill>
                <a:srgbClr val="000000"/>
              </a:solidFill>
              <a:latin typeface="Gill Sans MT"/>
            </a:rPr>
            <a:t>2. D-Glucose standard</a:t>
          </a:r>
        </a:p>
        <a:p>
          <a:pPr algn="l" rtl="0">
            <a:defRPr sz="1000"/>
          </a:pPr>
          <a:r>
            <a:rPr lang="en-IE" sz="1100" b="0" i="0" u="none" strike="noStrike" baseline="0">
              <a:solidFill>
                <a:srgbClr val="000000"/>
              </a:solidFill>
              <a:latin typeface="Gill Sans MT"/>
            </a:rPr>
            <a:t>If quadruplicate standards have been run, insert all sets of absorbance data and the program will use the average values.  If less than four sets of data are input, these will be averaged and used.  The factor (F) will be automatically calculated.</a:t>
          </a:r>
          <a:endParaRPr lang="en-IE"/>
        </a:p>
      </xdr:txBody>
    </xdr:sp>
    <xdr:clientData/>
  </xdr:twoCellAnchor>
  <xdr:twoCellAnchor editAs="oneCell">
    <xdr:from>
      <xdr:col>3</xdr:col>
      <xdr:colOff>0</xdr:colOff>
      <xdr:row>27</xdr:row>
      <xdr:rowOff>171450</xdr:rowOff>
    </xdr:from>
    <xdr:to>
      <xdr:col>5</xdr:col>
      <xdr:colOff>228600</xdr:colOff>
      <xdr:row>36</xdr:row>
      <xdr:rowOff>142875</xdr:rowOff>
    </xdr:to>
    <xdr:sp macro="" textlink="">
      <xdr:nvSpPr>
        <xdr:cNvPr id="6159" name="Rectangle 15">
          <a:extLst>
            <a:ext uri="{FF2B5EF4-FFF2-40B4-BE49-F238E27FC236}">
              <a16:creationId xmlns:a16="http://schemas.microsoft.com/office/drawing/2014/main" id="{018B9AC9-8292-4EF6-A4E8-4BE005BF5344}"/>
            </a:ext>
          </a:extLst>
        </xdr:cNvPr>
        <xdr:cNvSpPr>
          <a:spLocks noChangeArrowheads="1"/>
        </xdr:cNvSpPr>
      </xdr:nvSpPr>
      <xdr:spPr bwMode="auto">
        <a:xfrm>
          <a:off x="219075" y="7667625"/>
          <a:ext cx="2162175" cy="1438275"/>
        </a:xfrm>
        <a:prstGeom prst="rect">
          <a:avLst/>
        </a:prstGeom>
        <a:solidFill>
          <a:srgbClr xmlns:mc="http://schemas.openxmlformats.org/markup-compatibility/2006" xmlns:a14="http://schemas.microsoft.com/office/drawing/2010/main" val="FFEFA9" mc:Ignorable="a14" a14:legacySpreadsheetColorIndex="51"/>
        </a:solidFill>
        <a:ln w="9525">
          <a:solidFill>
            <a:srgbClr xmlns:mc="http://schemas.openxmlformats.org/markup-compatibility/2006" xmlns:a14="http://schemas.microsoft.com/office/drawing/2010/main" val="333333" mc:Ignorable="a14" a14:legacySpreadsheetColorIndex="63"/>
          </a:solidFill>
          <a:miter lim="800000"/>
          <a:headEnd/>
          <a:tailEnd/>
        </a:ln>
      </xdr:spPr>
      <xdr:txBody>
        <a:bodyPr vertOverflow="clip" wrap="square" lIns="36000" tIns="36000" rIns="36000" bIns="36000" anchor="t" upright="1"/>
        <a:lstStyle/>
        <a:p>
          <a:pPr algn="l" rtl="0">
            <a:defRPr sz="1000"/>
          </a:pPr>
          <a:r>
            <a:rPr lang="en-IE" sz="1100" b="1" i="0" u="none" strike="noStrike" baseline="0">
              <a:solidFill>
                <a:srgbClr val="000000"/>
              </a:solidFill>
              <a:latin typeface="Gill Sans MT"/>
            </a:rPr>
            <a:t>3. Insert absorbance values for the samples</a:t>
          </a:r>
        </a:p>
        <a:p>
          <a:pPr algn="l" rtl="0">
            <a:defRPr sz="1000"/>
          </a:pPr>
          <a:r>
            <a:rPr lang="en-IE" sz="1100" b="0" i="0" u="none" strike="noStrike" baseline="0">
              <a:solidFill>
                <a:srgbClr val="000000"/>
              </a:solidFill>
              <a:latin typeface="Gill Sans MT"/>
            </a:rPr>
            <a:t>If duplicate samples have been run, insert both absorbance values and the program will automatically use the average values.  If a single set of values are input, these will be used.  </a:t>
          </a:r>
          <a:endParaRPr lang="en-IE"/>
        </a:p>
      </xdr:txBody>
    </xdr:sp>
    <xdr:clientData/>
  </xdr:twoCellAnchor>
  <xdr:twoCellAnchor>
    <xdr:from>
      <xdr:col>12</xdr:col>
      <xdr:colOff>114300</xdr:colOff>
      <xdr:row>6</xdr:row>
      <xdr:rowOff>200025</xdr:rowOff>
    </xdr:from>
    <xdr:to>
      <xdr:col>13</xdr:col>
      <xdr:colOff>466725</xdr:colOff>
      <xdr:row>6</xdr:row>
      <xdr:rowOff>485775</xdr:rowOff>
    </xdr:to>
    <xdr:sp macro="" textlink="">
      <xdr:nvSpPr>
        <xdr:cNvPr id="6213" name="Text Box 69">
          <a:hlinkClick xmlns:r="http://schemas.openxmlformats.org/officeDocument/2006/relationships" r:id="rId3"/>
          <a:extLst>
            <a:ext uri="{FF2B5EF4-FFF2-40B4-BE49-F238E27FC236}">
              <a16:creationId xmlns:a16="http://schemas.microsoft.com/office/drawing/2014/main" id="{8F30B06D-EE0D-4DB8-94F6-4D1D4AE59965}"/>
            </a:ext>
          </a:extLst>
        </xdr:cNvPr>
        <xdr:cNvSpPr txBox="1">
          <a:spLocks noChangeArrowheads="1"/>
        </xdr:cNvSpPr>
      </xdr:nvSpPr>
      <xdr:spPr bwMode="auto">
        <a:xfrm>
          <a:off x="7258050" y="1552575"/>
          <a:ext cx="971550" cy="28575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IE" sz="1100" b="0" i="0" u="sng" strike="noStrike" baseline="0">
              <a:solidFill>
                <a:srgbClr val="0000FF"/>
              </a:solidFill>
              <a:latin typeface="Arial"/>
              <a:cs typeface="Arial"/>
            </a:rPr>
            <a:t>Contact Us</a:t>
          </a:r>
          <a:endParaRPr lang="en-IE"/>
        </a:p>
      </xdr:txBody>
    </xdr:sp>
    <xdr:clientData fPrintsWithSheet="0"/>
  </xdr:twoCellAnchor>
  <xdr:twoCellAnchor editAs="oneCell">
    <xdr:from>
      <xdr:col>9</xdr:col>
      <xdr:colOff>561975</xdr:colOff>
      <xdr:row>35</xdr:row>
      <xdr:rowOff>38100</xdr:rowOff>
    </xdr:from>
    <xdr:to>
      <xdr:col>12</xdr:col>
      <xdr:colOff>590550</xdr:colOff>
      <xdr:row>41</xdr:row>
      <xdr:rowOff>76200</xdr:rowOff>
    </xdr:to>
    <xdr:sp macro="" textlink="">
      <xdr:nvSpPr>
        <xdr:cNvPr id="6238" name="Rectangle 94">
          <a:extLst>
            <a:ext uri="{FF2B5EF4-FFF2-40B4-BE49-F238E27FC236}">
              <a16:creationId xmlns:a16="http://schemas.microsoft.com/office/drawing/2014/main" id="{E4AD85BA-5405-4C74-827C-B54DD65355C6}"/>
            </a:ext>
          </a:extLst>
        </xdr:cNvPr>
        <xdr:cNvSpPr>
          <a:spLocks noChangeArrowheads="1"/>
        </xdr:cNvSpPr>
      </xdr:nvSpPr>
      <xdr:spPr bwMode="auto">
        <a:xfrm>
          <a:off x="5572125" y="8848725"/>
          <a:ext cx="2162175" cy="1419225"/>
        </a:xfrm>
        <a:prstGeom prst="rect">
          <a:avLst/>
        </a:prstGeom>
        <a:solidFill>
          <a:srgbClr xmlns:mc="http://schemas.openxmlformats.org/markup-compatibility/2006" xmlns:a14="http://schemas.microsoft.com/office/drawing/2010/main" val="FFEFA9" mc:Ignorable="a14" a14:legacySpreadsheetColorIndex="51"/>
        </a:solidFill>
        <a:ln w="9525">
          <a:solidFill>
            <a:srgbClr xmlns:mc="http://schemas.openxmlformats.org/markup-compatibility/2006" xmlns:a14="http://schemas.microsoft.com/office/drawing/2010/main" val="333333" mc:Ignorable="a14" a14:legacySpreadsheetColorIndex="63"/>
          </a:solidFill>
          <a:miter lim="800000"/>
          <a:headEnd/>
          <a:tailEnd/>
        </a:ln>
      </xdr:spPr>
      <xdr:txBody>
        <a:bodyPr vertOverflow="clip" wrap="square" lIns="36000" tIns="36000" rIns="36000" bIns="36000" anchor="t" upright="1"/>
        <a:lstStyle/>
        <a:p>
          <a:pPr algn="l" rtl="0">
            <a:defRPr sz="1000"/>
          </a:pPr>
          <a:r>
            <a:rPr lang="en-IE" sz="1100" b="1" i="0" u="none" strike="noStrike" baseline="0">
              <a:solidFill>
                <a:srgbClr val="000000"/>
              </a:solidFill>
              <a:latin typeface="Gill Sans MT"/>
            </a:rPr>
            <a:t>5.  Sample volume</a:t>
          </a:r>
        </a:p>
        <a:p>
          <a:pPr algn="l" rtl="0">
            <a:defRPr sz="1000"/>
          </a:pPr>
          <a:r>
            <a:rPr lang="en-IE" sz="1100" b="0" i="0" u="none" strike="noStrike" baseline="0">
              <a:solidFill>
                <a:srgbClr val="000000"/>
              </a:solidFill>
              <a:latin typeface="Gill Sans MT"/>
            </a:rPr>
            <a:t>The sample volume is the volume of reaction mixture added to the GOPOD Reagent . If a volume other than 0.1 mL is used, enter this volume.</a:t>
          </a:r>
          <a:endParaRPr lang="en-IE"/>
        </a:p>
      </xdr:txBody>
    </xdr:sp>
    <xdr:clientData/>
  </xdr:twoCellAnchor>
  <xdr:twoCellAnchor editAs="oneCell">
    <xdr:from>
      <xdr:col>9</xdr:col>
      <xdr:colOff>561975</xdr:colOff>
      <xdr:row>27</xdr:row>
      <xdr:rowOff>171450</xdr:rowOff>
    </xdr:from>
    <xdr:to>
      <xdr:col>12</xdr:col>
      <xdr:colOff>590550</xdr:colOff>
      <xdr:row>34</xdr:row>
      <xdr:rowOff>19050</xdr:rowOff>
    </xdr:to>
    <xdr:sp macro="" textlink="">
      <xdr:nvSpPr>
        <xdr:cNvPr id="6247" name="Rectangle 103">
          <a:extLst>
            <a:ext uri="{FF2B5EF4-FFF2-40B4-BE49-F238E27FC236}">
              <a16:creationId xmlns:a16="http://schemas.microsoft.com/office/drawing/2014/main" id="{A6287B4E-CC29-44FC-B23A-8C0A650FECE8}"/>
            </a:ext>
          </a:extLst>
        </xdr:cNvPr>
        <xdr:cNvSpPr>
          <a:spLocks noChangeArrowheads="1"/>
        </xdr:cNvSpPr>
      </xdr:nvSpPr>
      <xdr:spPr bwMode="auto">
        <a:xfrm>
          <a:off x="5572125" y="7667625"/>
          <a:ext cx="2162175" cy="1009650"/>
        </a:xfrm>
        <a:prstGeom prst="rect">
          <a:avLst/>
        </a:prstGeom>
        <a:solidFill>
          <a:srgbClr xmlns:mc="http://schemas.openxmlformats.org/markup-compatibility/2006" xmlns:a14="http://schemas.microsoft.com/office/drawing/2010/main" val="FFEFA9" mc:Ignorable="a14" a14:legacySpreadsheetColorIndex="51"/>
        </a:solidFill>
        <a:ln w="9525">
          <a:solidFill>
            <a:srgbClr xmlns:mc="http://schemas.openxmlformats.org/markup-compatibility/2006" xmlns:a14="http://schemas.microsoft.com/office/drawing/2010/main" val="333333" mc:Ignorable="a14" a14:legacySpreadsheetColorIndex="63"/>
          </a:solidFill>
          <a:miter lim="800000"/>
          <a:headEnd/>
          <a:tailEnd/>
        </a:ln>
      </xdr:spPr>
      <xdr:txBody>
        <a:bodyPr vertOverflow="clip" wrap="square" lIns="36000" tIns="36000" rIns="36000" bIns="36000" anchor="t" upright="1"/>
        <a:lstStyle/>
        <a:p>
          <a:pPr algn="l" rtl="0">
            <a:defRPr sz="1000"/>
          </a:pPr>
          <a:r>
            <a:rPr lang="en-IE" sz="1100" b="1" i="0" u="none" strike="noStrike" baseline="0">
              <a:solidFill>
                <a:srgbClr val="000000"/>
              </a:solidFill>
              <a:latin typeface="Gill Sans MT"/>
            </a:rPr>
            <a:t>6. Moisture content &amp; "dbw"</a:t>
          </a:r>
        </a:p>
        <a:p>
          <a:pPr algn="l" rtl="0">
            <a:defRPr sz="1000"/>
          </a:pPr>
          <a:r>
            <a:rPr lang="en-IE" sz="1100" b="0" i="0" u="none" strike="noStrike" baseline="0">
              <a:solidFill>
                <a:srgbClr val="000000"/>
              </a:solidFill>
              <a:latin typeface="Gill Sans MT"/>
            </a:rPr>
            <a:t>Enter the moisture content of the samepl and ß-Glucan (g/100 g) content on a "dry weight basis" will be calculated.</a:t>
          </a:r>
          <a:endParaRPr lang="en-IE"/>
        </a:p>
      </xdr:txBody>
    </xdr:sp>
    <xdr:clientData/>
  </xdr:twoCellAnchor>
  <xdr:twoCellAnchor>
    <xdr:from>
      <xdr:col>6</xdr:col>
      <xdr:colOff>85725</xdr:colOff>
      <xdr:row>24</xdr:row>
      <xdr:rowOff>57150</xdr:rowOff>
    </xdr:from>
    <xdr:to>
      <xdr:col>6</xdr:col>
      <xdr:colOff>171450</xdr:colOff>
      <xdr:row>24</xdr:row>
      <xdr:rowOff>142875</xdr:rowOff>
    </xdr:to>
    <xdr:sp macro="" textlink="">
      <xdr:nvSpPr>
        <xdr:cNvPr id="6375" name="AutoShape 97">
          <a:extLst>
            <a:ext uri="{FF2B5EF4-FFF2-40B4-BE49-F238E27FC236}">
              <a16:creationId xmlns:a16="http://schemas.microsoft.com/office/drawing/2014/main" id="{D2FB565F-047E-4110-8562-E016A53E74DF}"/>
            </a:ext>
          </a:extLst>
        </xdr:cNvPr>
        <xdr:cNvSpPr>
          <a:spLocks noChangeArrowheads="1"/>
        </xdr:cNvSpPr>
      </xdr:nvSpPr>
      <xdr:spPr bwMode="auto">
        <a:xfrm>
          <a:off x="2952750" y="7400925"/>
          <a:ext cx="85725" cy="85725"/>
        </a:xfrm>
        <a:prstGeom prst="triangle">
          <a:avLst>
            <a:gd name="adj" fmla="val 50000"/>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editAs="oneCell">
    <xdr:from>
      <xdr:col>6</xdr:col>
      <xdr:colOff>28575</xdr:colOff>
      <xdr:row>27</xdr:row>
      <xdr:rowOff>171450</xdr:rowOff>
    </xdr:from>
    <xdr:to>
      <xdr:col>9</xdr:col>
      <xdr:colOff>47625</xdr:colOff>
      <xdr:row>33</xdr:row>
      <xdr:rowOff>57150</xdr:rowOff>
    </xdr:to>
    <xdr:sp macro="" textlink="">
      <xdr:nvSpPr>
        <xdr:cNvPr id="6237" name="Rectangle 93">
          <a:extLst>
            <a:ext uri="{FF2B5EF4-FFF2-40B4-BE49-F238E27FC236}">
              <a16:creationId xmlns:a16="http://schemas.microsoft.com/office/drawing/2014/main" id="{BC4B1DD5-5356-4D65-AC12-F63C41181ABD}"/>
            </a:ext>
          </a:extLst>
        </xdr:cNvPr>
        <xdr:cNvSpPr>
          <a:spLocks noChangeArrowheads="1"/>
        </xdr:cNvSpPr>
      </xdr:nvSpPr>
      <xdr:spPr bwMode="auto">
        <a:xfrm>
          <a:off x="2895600" y="7667625"/>
          <a:ext cx="2162175" cy="876300"/>
        </a:xfrm>
        <a:prstGeom prst="rect">
          <a:avLst/>
        </a:prstGeom>
        <a:solidFill>
          <a:srgbClr xmlns:mc="http://schemas.openxmlformats.org/markup-compatibility/2006" xmlns:a14="http://schemas.microsoft.com/office/drawing/2010/main" val="FFEFA9" mc:Ignorable="a14" a14:legacySpreadsheetColorIndex="51"/>
        </a:solidFill>
        <a:ln w="9525">
          <a:solidFill>
            <a:srgbClr xmlns:mc="http://schemas.openxmlformats.org/markup-compatibility/2006" xmlns:a14="http://schemas.microsoft.com/office/drawing/2010/main" val="333333" mc:Ignorable="a14" a14:legacySpreadsheetColorIndex="63"/>
          </a:solidFill>
          <a:miter lim="800000"/>
          <a:headEnd/>
          <a:tailEnd/>
        </a:ln>
      </xdr:spPr>
      <xdr:txBody>
        <a:bodyPr vertOverflow="clip" wrap="square" lIns="36000" tIns="36000" rIns="36000" bIns="36000" anchor="t" upright="1"/>
        <a:lstStyle/>
        <a:p>
          <a:pPr algn="l" rtl="0">
            <a:defRPr sz="1000"/>
          </a:pPr>
          <a:r>
            <a:rPr lang="en-IE" sz="1100" b="1" i="0" u="none" strike="noStrike" baseline="0">
              <a:solidFill>
                <a:srgbClr val="000000"/>
              </a:solidFill>
              <a:latin typeface="Gill Sans MT"/>
            </a:rPr>
            <a:t>4.  Sample weight</a:t>
          </a:r>
        </a:p>
        <a:p>
          <a:pPr algn="l" rtl="0">
            <a:defRPr sz="1000"/>
          </a:pPr>
          <a:r>
            <a:rPr lang="en-IE" sz="1100" b="0" i="0" u="none" strike="noStrike" baseline="0">
              <a:solidFill>
                <a:srgbClr val="000000"/>
              </a:solidFill>
              <a:latin typeface="Gill Sans MT"/>
            </a:rPr>
            <a:t>Enter the sample weight (e.g. approximately 20 mg) correct to the nearest 0.1 mg.</a:t>
          </a:r>
          <a:endParaRPr lang="en-IE"/>
        </a:p>
      </xdr:txBody>
    </xdr:sp>
    <xdr:clientData/>
  </xdr:twoCellAnchor>
  <xdr:twoCellAnchor>
    <xdr:from>
      <xdr:col>5</xdr:col>
      <xdr:colOff>552450</xdr:colOff>
      <xdr:row>13</xdr:row>
      <xdr:rowOff>114300</xdr:rowOff>
    </xdr:from>
    <xdr:to>
      <xdr:col>5</xdr:col>
      <xdr:colOff>552450</xdr:colOff>
      <xdr:row>14</xdr:row>
      <xdr:rowOff>142875</xdr:rowOff>
    </xdr:to>
    <xdr:cxnSp macro="">
      <xdr:nvCxnSpPr>
        <xdr:cNvPr id="6377" name="AutoShape 106">
          <a:extLst>
            <a:ext uri="{FF2B5EF4-FFF2-40B4-BE49-F238E27FC236}">
              <a16:creationId xmlns:a16="http://schemas.microsoft.com/office/drawing/2014/main" id="{58CEEE9F-9D0A-4126-ADD2-D6F0E2995686}"/>
            </a:ext>
          </a:extLst>
        </xdr:cNvPr>
        <xdr:cNvCxnSpPr>
          <a:cxnSpLocks noChangeShapeType="1"/>
          <a:stCxn id="6152" idx="2"/>
        </xdr:cNvCxnSpPr>
      </xdr:nvCxnSpPr>
      <xdr:spPr bwMode="auto">
        <a:xfrm>
          <a:off x="2705100" y="4352925"/>
          <a:ext cx="0" cy="609600"/>
        </a:xfrm>
        <a:prstGeom prst="straightConnector1">
          <a:avLst/>
        </a:prstGeom>
        <a:noFill/>
        <a:ln w="12700">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6</xdr:col>
      <xdr:colOff>133350</xdr:colOff>
      <xdr:row>13</xdr:row>
      <xdr:rowOff>428625</xdr:rowOff>
    </xdr:from>
    <xdr:to>
      <xdr:col>8</xdr:col>
      <xdr:colOff>419100</xdr:colOff>
      <xdr:row>18</xdr:row>
      <xdr:rowOff>104775</xdr:rowOff>
    </xdr:to>
    <xdr:cxnSp macro="">
      <xdr:nvCxnSpPr>
        <xdr:cNvPr id="6378" name="AutoShape 107">
          <a:extLst>
            <a:ext uri="{FF2B5EF4-FFF2-40B4-BE49-F238E27FC236}">
              <a16:creationId xmlns:a16="http://schemas.microsoft.com/office/drawing/2014/main" id="{F6B0DBC1-58ED-4878-8388-130179A4CB00}"/>
            </a:ext>
          </a:extLst>
        </xdr:cNvPr>
        <xdr:cNvCxnSpPr>
          <a:cxnSpLocks noChangeShapeType="1"/>
          <a:stCxn id="6155" idx="1"/>
        </xdr:cNvCxnSpPr>
      </xdr:nvCxnSpPr>
      <xdr:spPr bwMode="auto">
        <a:xfrm flipH="1">
          <a:off x="3000375" y="4667250"/>
          <a:ext cx="1714500" cy="1162050"/>
        </a:xfrm>
        <a:prstGeom prst="straightConnector1">
          <a:avLst/>
        </a:prstGeom>
        <a:noFill/>
        <a:ln w="12700">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1085850</xdr:colOff>
      <xdr:row>26</xdr:row>
      <xdr:rowOff>38100</xdr:rowOff>
    </xdr:from>
    <xdr:to>
      <xdr:col>4</xdr:col>
      <xdr:colOff>381000</xdr:colOff>
      <xdr:row>27</xdr:row>
      <xdr:rowOff>171450</xdr:rowOff>
    </xdr:to>
    <xdr:cxnSp macro="">
      <xdr:nvCxnSpPr>
        <xdr:cNvPr id="6379" name="AutoShape 108">
          <a:extLst>
            <a:ext uri="{FF2B5EF4-FFF2-40B4-BE49-F238E27FC236}">
              <a16:creationId xmlns:a16="http://schemas.microsoft.com/office/drawing/2014/main" id="{6F321DE2-F521-4694-AFD1-8826AA93E20B}"/>
            </a:ext>
          </a:extLst>
        </xdr:cNvPr>
        <xdr:cNvCxnSpPr>
          <a:cxnSpLocks noChangeShapeType="1"/>
          <a:stCxn id="6159" idx="0"/>
        </xdr:cNvCxnSpPr>
      </xdr:nvCxnSpPr>
      <xdr:spPr bwMode="auto">
        <a:xfrm flipV="1">
          <a:off x="1304925" y="7762875"/>
          <a:ext cx="514350" cy="323850"/>
        </a:xfrm>
        <a:prstGeom prst="straightConnector1">
          <a:avLst/>
        </a:prstGeom>
        <a:noFill/>
        <a:ln w="12700">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7</xdr:col>
      <xdr:colOff>400050</xdr:colOff>
      <xdr:row>25</xdr:row>
      <xdr:rowOff>38100</xdr:rowOff>
    </xdr:from>
    <xdr:to>
      <xdr:col>7</xdr:col>
      <xdr:colOff>466725</xdr:colOff>
      <xdr:row>27</xdr:row>
      <xdr:rowOff>171450</xdr:rowOff>
    </xdr:to>
    <xdr:cxnSp macro="">
      <xdr:nvCxnSpPr>
        <xdr:cNvPr id="6380" name="AutoShape 109">
          <a:extLst>
            <a:ext uri="{FF2B5EF4-FFF2-40B4-BE49-F238E27FC236}">
              <a16:creationId xmlns:a16="http://schemas.microsoft.com/office/drawing/2014/main" id="{6248F30F-CAE7-4F84-8167-4822188526FE}"/>
            </a:ext>
          </a:extLst>
        </xdr:cNvPr>
        <xdr:cNvCxnSpPr>
          <a:cxnSpLocks noChangeShapeType="1"/>
          <a:stCxn id="6237" idx="0"/>
        </xdr:cNvCxnSpPr>
      </xdr:nvCxnSpPr>
      <xdr:spPr bwMode="auto">
        <a:xfrm flipV="1">
          <a:off x="3981450" y="7572375"/>
          <a:ext cx="66675" cy="514350"/>
        </a:xfrm>
        <a:prstGeom prst="straightConnector1">
          <a:avLst/>
        </a:prstGeom>
        <a:noFill/>
        <a:ln w="12700">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8</xdr:col>
      <xdr:colOff>514350</xdr:colOff>
      <xdr:row>26</xdr:row>
      <xdr:rowOff>0</xdr:rowOff>
    </xdr:from>
    <xdr:to>
      <xdr:col>9</xdr:col>
      <xdr:colOff>561975</xdr:colOff>
      <xdr:row>39</xdr:row>
      <xdr:rowOff>47625</xdr:rowOff>
    </xdr:to>
    <xdr:cxnSp macro="">
      <xdr:nvCxnSpPr>
        <xdr:cNvPr id="6381" name="AutoShape 110">
          <a:extLst>
            <a:ext uri="{FF2B5EF4-FFF2-40B4-BE49-F238E27FC236}">
              <a16:creationId xmlns:a16="http://schemas.microsoft.com/office/drawing/2014/main" id="{6D6D0B39-DFB9-4E22-9BFC-CC1EFD9F5A87}"/>
            </a:ext>
          </a:extLst>
        </xdr:cNvPr>
        <xdr:cNvCxnSpPr>
          <a:cxnSpLocks noChangeShapeType="1"/>
          <a:stCxn id="6238" idx="1"/>
        </xdr:cNvCxnSpPr>
      </xdr:nvCxnSpPr>
      <xdr:spPr bwMode="auto">
        <a:xfrm flipH="1" flipV="1">
          <a:off x="4810125" y="7724775"/>
          <a:ext cx="762000" cy="2524125"/>
        </a:xfrm>
        <a:prstGeom prst="straightConnector1">
          <a:avLst/>
        </a:prstGeom>
        <a:noFill/>
        <a:ln w="12700">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10</xdr:col>
      <xdr:colOff>581025</xdr:colOff>
      <xdr:row>26</xdr:row>
      <xdr:rowOff>9525</xdr:rowOff>
    </xdr:from>
    <xdr:to>
      <xdr:col>11</xdr:col>
      <xdr:colOff>133350</xdr:colOff>
      <xdr:row>27</xdr:row>
      <xdr:rowOff>171450</xdr:rowOff>
    </xdr:to>
    <xdr:cxnSp macro="">
      <xdr:nvCxnSpPr>
        <xdr:cNvPr id="6382" name="AutoShape 112">
          <a:extLst>
            <a:ext uri="{FF2B5EF4-FFF2-40B4-BE49-F238E27FC236}">
              <a16:creationId xmlns:a16="http://schemas.microsoft.com/office/drawing/2014/main" id="{FB7EFAF5-41EC-4B62-9872-389C61FC1510}"/>
            </a:ext>
          </a:extLst>
        </xdr:cNvPr>
        <xdr:cNvCxnSpPr>
          <a:cxnSpLocks noChangeShapeType="1"/>
          <a:stCxn id="6247" idx="0"/>
        </xdr:cNvCxnSpPr>
      </xdr:nvCxnSpPr>
      <xdr:spPr bwMode="auto">
        <a:xfrm flipH="1" flipV="1">
          <a:off x="6391275" y="7734300"/>
          <a:ext cx="266700" cy="352425"/>
        </a:xfrm>
        <a:prstGeom prst="straightConnector1">
          <a:avLst/>
        </a:prstGeom>
        <a:noFill/>
        <a:ln w="12700">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editAs="oneCell">
    <xdr:from>
      <xdr:col>1</xdr:col>
      <xdr:colOff>1</xdr:colOff>
      <xdr:row>1</xdr:row>
      <xdr:rowOff>1</xdr:rowOff>
    </xdr:from>
    <xdr:to>
      <xdr:col>16</xdr:col>
      <xdr:colOff>1</xdr:colOff>
      <xdr:row>5</xdr:row>
      <xdr:rowOff>42991</xdr:rowOff>
    </xdr:to>
    <xdr:pic>
      <xdr:nvPicPr>
        <xdr:cNvPr id="3" name="Picture 2">
          <a:extLst>
            <a:ext uri="{FF2B5EF4-FFF2-40B4-BE49-F238E27FC236}">
              <a16:creationId xmlns:a16="http://schemas.microsoft.com/office/drawing/2014/main" id="{BE1CB8F0-95AD-451F-8D71-E775ABBBCAAF}"/>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14301" y="95251"/>
          <a:ext cx="8362950" cy="135744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6</xdr:col>
      <xdr:colOff>0</xdr:colOff>
      <xdr:row>12</xdr:row>
      <xdr:rowOff>66675</xdr:rowOff>
    </xdr:from>
    <xdr:to>
      <xdr:col>6</xdr:col>
      <xdr:colOff>0</xdr:colOff>
      <xdr:row>12</xdr:row>
      <xdr:rowOff>152400</xdr:rowOff>
    </xdr:to>
    <xdr:sp macro="" textlink="">
      <xdr:nvSpPr>
        <xdr:cNvPr id="2146" name="AutoShape 11">
          <a:extLst>
            <a:ext uri="{FF2B5EF4-FFF2-40B4-BE49-F238E27FC236}">
              <a16:creationId xmlns:a16="http://schemas.microsoft.com/office/drawing/2014/main" id="{799222FC-E093-4E41-B229-DEB0203423D0}"/>
            </a:ext>
          </a:extLst>
        </xdr:cNvPr>
        <xdr:cNvSpPr>
          <a:spLocks noChangeArrowheads="1"/>
        </xdr:cNvSpPr>
      </xdr:nvSpPr>
      <xdr:spPr bwMode="auto">
        <a:xfrm>
          <a:off x="3343275" y="3724275"/>
          <a:ext cx="0" cy="85725"/>
        </a:xfrm>
        <a:prstGeom prst="triangle">
          <a:avLst>
            <a:gd name="adj" fmla="val 50000"/>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17</xdr:col>
      <xdr:colOff>266700</xdr:colOff>
      <xdr:row>2</xdr:row>
      <xdr:rowOff>266700</xdr:rowOff>
    </xdr:from>
    <xdr:to>
      <xdr:col>19</xdr:col>
      <xdr:colOff>1800225</xdr:colOff>
      <xdr:row>2</xdr:row>
      <xdr:rowOff>476250</xdr:rowOff>
    </xdr:to>
    <xdr:sp macro="" textlink="">
      <xdr:nvSpPr>
        <xdr:cNvPr id="2075" name="Text Box 27">
          <a:hlinkClick xmlns:r="http://schemas.openxmlformats.org/officeDocument/2006/relationships" r:id="rId1"/>
          <a:extLst>
            <a:ext uri="{FF2B5EF4-FFF2-40B4-BE49-F238E27FC236}">
              <a16:creationId xmlns:a16="http://schemas.microsoft.com/office/drawing/2014/main" id="{31CB2DB9-3F06-4115-A0D0-C78B4178607F}"/>
            </a:ext>
          </a:extLst>
        </xdr:cNvPr>
        <xdr:cNvSpPr txBox="1">
          <a:spLocks noChangeArrowheads="1"/>
        </xdr:cNvSpPr>
      </xdr:nvSpPr>
      <xdr:spPr bwMode="auto">
        <a:xfrm>
          <a:off x="7667625" y="1628775"/>
          <a:ext cx="3000375"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IE" sz="1000" b="0" i="0" u="sng" strike="noStrike" baseline="0">
              <a:solidFill>
                <a:srgbClr val="0000FF"/>
              </a:solidFill>
              <a:latin typeface="Arial"/>
              <a:cs typeface="Arial"/>
            </a:rPr>
            <a:t>Instructions</a:t>
          </a:r>
          <a:endParaRPr lang="en-IE"/>
        </a:p>
      </xdr:txBody>
    </xdr:sp>
    <xdr:clientData fPrintsWithSheet="0"/>
  </xdr:twoCellAnchor>
  <xdr:twoCellAnchor>
    <xdr:from>
      <xdr:col>17</xdr:col>
      <xdr:colOff>266700</xdr:colOff>
      <xdr:row>2</xdr:row>
      <xdr:rowOff>476250</xdr:rowOff>
    </xdr:from>
    <xdr:to>
      <xdr:col>19</xdr:col>
      <xdr:colOff>1790700</xdr:colOff>
      <xdr:row>3</xdr:row>
      <xdr:rowOff>76200</xdr:rowOff>
    </xdr:to>
    <xdr:sp macro="" textlink="">
      <xdr:nvSpPr>
        <xdr:cNvPr id="2076" name="Text Box 28">
          <a:hlinkClick xmlns:r="http://schemas.openxmlformats.org/officeDocument/2006/relationships" r:id="rId2"/>
          <a:extLst>
            <a:ext uri="{FF2B5EF4-FFF2-40B4-BE49-F238E27FC236}">
              <a16:creationId xmlns:a16="http://schemas.microsoft.com/office/drawing/2014/main" id="{9777DDA4-BC89-4B36-A840-AC37B22F46AE}"/>
            </a:ext>
          </a:extLst>
        </xdr:cNvPr>
        <xdr:cNvSpPr txBox="1">
          <a:spLocks noChangeArrowheads="1"/>
        </xdr:cNvSpPr>
      </xdr:nvSpPr>
      <xdr:spPr bwMode="auto">
        <a:xfrm>
          <a:off x="7667625" y="1838325"/>
          <a:ext cx="29908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IE" sz="1000" b="0" i="0" u="sng" strike="noStrike" baseline="0">
              <a:solidFill>
                <a:srgbClr val="0000FF"/>
              </a:solidFill>
              <a:latin typeface="Arial"/>
              <a:cs typeface="Arial"/>
            </a:rPr>
            <a:t>Contact Us</a:t>
          </a:r>
          <a:endParaRPr lang="en-IE"/>
        </a:p>
      </xdr:txBody>
    </xdr:sp>
    <xdr:clientData fPrintsWithSheet="0"/>
  </xdr:twoCellAnchor>
  <xdr:twoCellAnchor>
    <xdr:from>
      <xdr:col>2</xdr:col>
      <xdr:colOff>19050</xdr:colOff>
      <xdr:row>53</xdr:row>
      <xdr:rowOff>171450</xdr:rowOff>
    </xdr:from>
    <xdr:to>
      <xdr:col>4</xdr:col>
      <xdr:colOff>114300</xdr:colOff>
      <xdr:row>54</xdr:row>
      <xdr:rowOff>152400</xdr:rowOff>
    </xdr:to>
    <xdr:sp macro="" textlink="">
      <xdr:nvSpPr>
        <xdr:cNvPr id="2081" name="Text Box 33">
          <a:hlinkClick xmlns:r="http://schemas.openxmlformats.org/officeDocument/2006/relationships" r:id="rId3"/>
          <a:extLst>
            <a:ext uri="{FF2B5EF4-FFF2-40B4-BE49-F238E27FC236}">
              <a16:creationId xmlns:a16="http://schemas.microsoft.com/office/drawing/2014/main" id="{5ACDA58A-B0AE-4A81-9F38-6F3F3A25994F}"/>
            </a:ext>
          </a:extLst>
        </xdr:cNvPr>
        <xdr:cNvSpPr txBox="1">
          <a:spLocks noChangeArrowheads="1"/>
        </xdr:cNvSpPr>
      </xdr:nvSpPr>
      <xdr:spPr bwMode="auto">
        <a:xfrm>
          <a:off x="161925" y="10372725"/>
          <a:ext cx="1981200" cy="15240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IE" sz="1000" b="0" i="0" u="sng" strike="noStrike" baseline="0">
              <a:solidFill>
                <a:srgbClr val="0000FF"/>
              </a:solidFill>
              <a:latin typeface="Arial"/>
              <a:cs typeface="Arial"/>
            </a:rPr>
            <a:t>Back to Top of Page</a:t>
          </a:r>
          <a:endParaRPr lang="en-IE"/>
        </a:p>
      </xdr:txBody>
    </xdr:sp>
    <xdr:clientData fPrintsWithSheet="0"/>
  </xdr:twoCellAnchor>
  <xdr:twoCellAnchor>
    <xdr:from>
      <xdr:col>8</xdr:col>
      <xdr:colOff>85725</xdr:colOff>
      <xdr:row>12</xdr:row>
      <xdr:rowOff>66675</xdr:rowOff>
    </xdr:from>
    <xdr:to>
      <xdr:col>8</xdr:col>
      <xdr:colOff>171450</xdr:colOff>
      <xdr:row>12</xdr:row>
      <xdr:rowOff>152400</xdr:rowOff>
    </xdr:to>
    <xdr:sp macro="" textlink="">
      <xdr:nvSpPr>
        <xdr:cNvPr id="2153" name="AutoShape 55">
          <a:extLst>
            <a:ext uri="{FF2B5EF4-FFF2-40B4-BE49-F238E27FC236}">
              <a16:creationId xmlns:a16="http://schemas.microsoft.com/office/drawing/2014/main" id="{34B956F4-A339-4C60-80D0-79F1DF40A168}"/>
            </a:ext>
          </a:extLst>
        </xdr:cNvPr>
        <xdr:cNvSpPr>
          <a:spLocks noChangeArrowheads="1"/>
        </xdr:cNvSpPr>
      </xdr:nvSpPr>
      <xdr:spPr bwMode="auto">
        <a:xfrm>
          <a:off x="3429000" y="3724275"/>
          <a:ext cx="85725" cy="85725"/>
        </a:xfrm>
        <a:prstGeom prst="triangle">
          <a:avLst>
            <a:gd name="adj" fmla="val 50000"/>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editAs="oneCell">
    <xdr:from>
      <xdr:col>1</xdr:col>
      <xdr:colOff>0</xdr:colOff>
      <xdr:row>1</xdr:row>
      <xdr:rowOff>0</xdr:rowOff>
    </xdr:from>
    <xdr:to>
      <xdr:col>19</xdr:col>
      <xdr:colOff>0</xdr:colOff>
      <xdr:row>2</xdr:row>
      <xdr:rowOff>161734</xdr:rowOff>
    </xdr:to>
    <xdr:pic>
      <xdr:nvPicPr>
        <xdr:cNvPr id="5" name="Picture 4">
          <a:extLst>
            <a:ext uri="{FF2B5EF4-FFF2-40B4-BE49-F238E27FC236}">
              <a16:creationId xmlns:a16="http://schemas.microsoft.com/office/drawing/2014/main" id="{3EBFF238-170D-4902-8FA9-32BB4B43F38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64851" y="97277"/>
          <a:ext cx="8807585" cy="143038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330000" mc:Ignorable="a14" a14:legacySpreadsheetColorIndex="51"/>
        </a:solidFill>
        <a:ln w="9525" cap="flat" cmpd="sng" algn="ctr">
          <a:solidFill>
            <a:srgbClr xmlns:mc="http://schemas.openxmlformats.org/markup-compatibility/2006" xmlns:a14="http://schemas.microsoft.com/office/drawing/2010/main" val="3F0000" mc:Ignorable="a14" a14:legacySpreadsheetColorIndex="63"/>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36000" tIns="36000" rIns="36000" bIns="3600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330000" mc:Ignorable="a14" a14:legacySpreadsheetColorIndex="51"/>
        </a:solidFill>
        <a:ln w="9525" cap="flat" cmpd="sng" algn="ctr">
          <a:solidFill>
            <a:srgbClr xmlns:mc="http://schemas.openxmlformats.org/markup-compatibility/2006" xmlns:a14="http://schemas.microsoft.com/office/drawing/2010/main" val="3F0000" mc:Ignorable="a14" a14:legacySpreadsheetColorIndex="63"/>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36000" tIns="36000" rIns="36000" bIns="3600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upportcs.megazyme.com/support/home" TargetMode="External"/><Relationship Id="rId2" Type="http://schemas.openxmlformats.org/officeDocument/2006/relationships/hyperlink" Target="http://www.megazyme.com/" TargetMode="External"/><Relationship Id="rId1" Type="http://schemas.openxmlformats.org/officeDocument/2006/relationships/hyperlink" Target="mailto:info@megazyme.com"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support.megazyme.com/support/hom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1"/>
  <sheetViews>
    <sheetView topLeftCell="A20" zoomScaleNormal="82" workbookViewId="0">
      <selection activeCell="D47" sqref="D47"/>
    </sheetView>
  </sheetViews>
  <sheetFormatPr defaultColWidth="12.28515625" defaultRowHeight="15" x14ac:dyDescent="0.3"/>
  <cols>
    <col min="1" max="1" width="1.7109375" style="17" customWidth="1"/>
    <col min="2" max="2" width="0.42578125" style="17" customWidth="1"/>
    <col min="3" max="3" width="1.140625" style="25" customWidth="1"/>
    <col min="4" max="4" width="18.28515625" style="17" customWidth="1"/>
    <col min="5" max="9" width="10.7109375" style="17" customWidth="1"/>
    <col min="10" max="10" width="12" style="17" customWidth="1"/>
    <col min="11" max="11" width="10.7109375" style="17" customWidth="1"/>
    <col min="12" max="13" width="9.28515625" style="17" customWidth="1"/>
    <col min="14" max="14" width="8.7109375" style="17" customWidth="1"/>
    <col min="15" max="15" width="1.28515625" style="17" customWidth="1"/>
    <col min="16" max="16" width="0.7109375" style="17" customWidth="1"/>
    <col min="17" max="17" width="86" style="16" customWidth="1"/>
    <col min="18" max="16384" width="12.28515625" style="17"/>
  </cols>
  <sheetData>
    <row r="1" spans="1:17" ht="7.7" customHeight="1" x14ac:dyDescent="0.3">
      <c r="A1" s="16"/>
      <c r="B1" s="16"/>
      <c r="C1" s="22"/>
      <c r="D1" s="16"/>
      <c r="E1" s="16"/>
      <c r="F1" s="16"/>
      <c r="G1" s="16"/>
      <c r="H1" s="16"/>
      <c r="I1" s="16"/>
      <c r="J1" s="16"/>
      <c r="K1" s="16"/>
      <c r="L1" s="16"/>
      <c r="M1" s="16"/>
      <c r="N1" s="16"/>
      <c r="O1" s="16"/>
      <c r="P1" s="16"/>
    </row>
    <row r="2" spans="1:17" ht="13.7" customHeight="1" x14ac:dyDescent="0.3">
      <c r="A2" s="16"/>
      <c r="B2" s="18"/>
      <c r="C2" s="23"/>
      <c r="D2" s="18"/>
      <c r="E2" s="18"/>
      <c r="F2" s="18"/>
      <c r="G2" s="18"/>
      <c r="H2" s="18"/>
      <c r="I2" s="18"/>
      <c r="J2" s="18"/>
      <c r="K2" s="18"/>
      <c r="L2" s="18"/>
      <c r="M2" s="18"/>
      <c r="N2" s="18"/>
      <c r="O2" s="18"/>
      <c r="P2" s="18"/>
    </row>
    <row r="3" spans="1:17" ht="27" customHeight="1" x14ac:dyDescent="0.3">
      <c r="A3" s="16"/>
      <c r="B3" s="18"/>
      <c r="C3" s="23"/>
      <c r="D3" s="19"/>
      <c r="E3" s="19"/>
      <c r="F3" s="19"/>
      <c r="G3" s="19"/>
      <c r="H3" s="19"/>
      <c r="I3" s="19"/>
      <c r="J3" s="19"/>
      <c r="K3" s="19"/>
      <c r="L3" s="19"/>
      <c r="M3" s="19"/>
      <c r="N3" s="19"/>
      <c r="O3" s="47"/>
      <c r="P3" s="18"/>
    </row>
    <row r="4" spans="1:17" ht="27" customHeight="1" x14ac:dyDescent="0.3">
      <c r="A4" s="16"/>
      <c r="B4" s="18"/>
      <c r="C4" s="23"/>
      <c r="D4" s="19"/>
      <c r="E4" s="19"/>
      <c r="F4" s="19"/>
      <c r="G4" s="19"/>
      <c r="H4" s="19"/>
      <c r="I4" s="19"/>
      <c r="J4" s="19"/>
      <c r="K4" s="19"/>
      <c r="L4" s="19"/>
      <c r="M4" s="19"/>
      <c r="N4" s="19"/>
      <c r="O4" s="47"/>
      <c r="P4" s="18"/>
    </row>
    <row r="5" spans="1:17" ht="36" customHeight="1" x14ac:dyDescent="0.3">
      <c r="A5" s="16"/>
      <c r="B5" s="18"/>
      <c r="C5" s="24"/>
      <c r="D5" s="36"/>
      <c r="E5" s="36"/>
      <c r="F5" s="36"/>
      <c r="G5" s="36"/>
      <c r="H5" s="36"/>
      <c r="I5" s="36"/>
      <c r="J5" s="36"/>
      <c r="K5" s="36"/>
      <c r="L5" s="36"/>
      <c r="M5" s="36"/>
      <c r="N5" s="36"/>
      <c r="O5" s="47"/>
      <c r="P5" s="18"/>
    </row>
    <row r="6" spans="1:17" ht="13.7" customHeight="1" x14ac:dyDescent="0.3">
      <c r="A6" s="16"/>
      <c r="B6" s="18"/>
      <c r="C6" s="24"/>
      <c r="D6" s="20"/>
      <c r="E6" s="20"/>
      <c r="F6" s="20"/>
      <c r="G6" s="20"/>
      <c r="H6" s="20"/>
      <c r="I6" s="20"/>
      <c r="J6" s="20"/>
      <c r="K6" s="20"/>
      <c r="L6" s="20"/>
      <c r="M6" s="20"/>
      <c r="N6" s="20"/>
      <c r="O6" s="47"/>
      <c r="P6" s="18"/>
    </row>
    <row r="7" spans="1:17" s="28" customFormat="1" ht="42.95" customHeight="1" x14ac:dyDescent="0.4">
      <c r="A7" s="16"/>
      <c r="B7" s="18"/>
      <c r="C7" s="48" t="s">
        <v>11</v>
      </c>
      <c r="D7" s="27"/>
      <c r="E7" s="27"/>
      <c r="F7" s="27"/>
      <c r="G7" s="27"/>
      <c r="H7" s="27"/>
      <c r="I7" s="27"/>
      <c r="J7" s="27"/>
      <c r="K7" s="27"/>
      <c r="L7" s="27"/>
      <c r="M7" s="27"/>
      <c r="N7" s="27"/>
      <c r="O7" s="47"/>
      <c r="P7" s="18"/>
      <c r="Q7" s="16"/>
    </row>
    <row r="8" spans="1:17" s="28" customFormat="1" ht="61.7" customHeight="1" x14ac:dyDescent="0.3">
      <c r="A8" s="16"/>
      <c r="B8" s="18"/>
      <c r="C8" s="100" t="s">
        <v>16</v>
      </c>
      <c r="D8" s="102"/>
      <c r="E8" s="102"/>
      <c r="F8" s="102"/>
      <c r="G8" s="102"/>
      <c r="H8" s="102"/>
      <c r="I8" s="102"/>
      <c r="J8" s="102"/>
      <c r="K8" s="102"/>
      <c r="L8" s="102"/>
      <c r="M8" s="102"/>
      <c r="N8" s="102"/>
      <c r="O8" s="102"/>
      <c r="P8" s="18"/>
      <c r="Q8" s="16"/>
    </row>
    <row r="9" spans="1:17" s="28" customFormat="1" ht="54.95" customHeight="1" x14ac:dyDescent="0.4">
      <c r="A9" s="16"/>
      <c r="B9" s="18"/>
      <c r="C9" s="48" t="s">
        <v>12</v>
      </c>
      <c r="D9" s="29"/>
      <c r="E9" s="29"/>
      <c r="F9" s="29"/>
      <c r="G9" s="29"/>
      <c r="H9" s="29"/>
      <c r="I9" s="29"/>
      <c r="J9" s="29"/>
      <c r="K9" s="29"/>
      <c r="L9" s="29"/>
      <c r="M9" s="29"/>
      <c r="N9" s="29"/>
      <c r="O9" s="18"/>
      <c r="P9" s="18"/>
      <c r="Q9" s="16"/>
    </row>
    <row r="10" spans="1:17" s="28" customFormat="1" ht="18.75" x14ac:dyDescent="0.35">
      <c r="A10" s="16"/>
      <c r="B10" s="18"/>
      <c r="C10" s="45" t="s">
        <v>14</v>
      </c>
      <c r="D10" s="29"/>
      <c r="E10" s="29"/>
      <c r="F10" s="29"/>
      <c r="G10" s="29"/>
      <c r="H10" s="29"/>
      <c r="I10" s="29"/>
      <c r="J10" s="29"/>
      <c r="K10" s="29"/>
      <c r="L10" s="29"/>
      <c r="M10" s="29"/>
      <c r="N10" s="29"/>
      <c r="O10" s="18"/>
      <c r="P10" s="18"/>
      <c r="Q10" s="16"/>
    </row>
    <row r="11" spans="1:17" s="28" customFormat="1" ht="17.25" x14ac:dyDescent="0.35">
      <c r="A11" s="16"/>
      <c r="B11" s="18"/>
      <c r="C11" s="45" t="s">
        <v>15</v>
      </c>
      <c r="D11" s="29"/>
      <c r="E11" s="29"/>
      <c r="F11" s="29"/>
      <c r="G11" s="29"/>
      <c r="H11" s="29"/>
      <c r="I11" s="29"/>
      <c r="J11" s="29"/>
      <c r="K11" s="29"/>
      <c r="L11" s="29"/>
      <c r="M11" s="29"/>
      <c r="N11" s="29"/>
      <c r="O11" s="18"/>
      <c r="P11" s="18"/>
      <c r="Q11" s="16"/>
    </row>
    <row r="12" spans="1:17" s="28" customFormat="1" ht="17.25" x14ac:dyDescent="0.35">
      <c r="A12" s="16"/>
      <c r="B12" s="18"/>
      <c r="C12" s="45"/>
      <c r="D12" s="29"/>
      <c r="E12" s="29"/>
      <c r="F12" s="29"/>
      <c r="G12" s="29"/>
      <c r="H12" s="29"/>
      <c r="I12" s="29"/>
      <c r="J12" s="29"/>
      <c r="K12" s="29"/>
      <c r="L12" s="29"/>
      <c r="M12" s="29"/>
      <c r="N12" s="29"/>
      <c r="O12" s="18"/>
      <c r="P12" s="18"/>
      <c r="Q12" s="16"/>
    </row>
    <row r="13" spans="1:17" s="28" customFormat="1" x14ac:dyDescent="0.3">
      <c r="A13" s="16"/>
      <c r="B13" s="18"/>
      <c r="C13" s="23"/>
      <c r="D13" s="29"/>
      <c r="E13" s="29"/>
      <c r="F13" s="29"/>
      <c r="G13" s="29"/>
      <c r="H13" s="29"/>
      <c r="I13" s="29"/>
      <c r="J13" s="29"/>
      <c r="K13" s="29"/>
      <c r="L13" s="29"/>
      <c r="M13" s="29"/>
      <c r="N13" s="29"/>
      <c r="O13" s="18"/>
      <c r="P13" s="18"/>
      <c r="Q13" s="16"/>
    </row>
    <row r="14" spans="1:17" s="28" customFormat="1" ht="45.95" customHeight="1" x14ac:dyDescent="0.3">
      <c r="A14" s="16"/>
      <c r="B14" s="18"/>
      <c r="C14" s="23"/>
      <c r="D14" s="29"/>
      <c r="E14" s="29"/>
      <c r="F14" s="29"/>
      <c r="G14" s="29"/>
      <c r="H14" s="29"/>
      <c r="I14" s="29"/>
      <c r="J14" s="29"/>
      <c r="K14" s="29"/>
      <c r="L14" s="29"/>
      <c r="M14" s="29"/>
      <c r="N14" s="29"/>
      <c r="O14" s="18"/>
      <c r="P14" s="18"/>
      <c r="Q14" s="16"/>
    </row>
    <row r="15" spans="1:17" s="26" customFormat="1" ht="17.25" x14ac:dyDescent="0.35">
      <c r="A15" s="16"/>
      <c r="B15" s="18"/>
      <c r="C15" s="23"/>
      <c r="D15" s="78" t="s">
        <v>10</v>
      </c>
      <c r="E15" s="103"/>
      <c r="F15" s="104"/>
      <c r="G15" s="105"/>
      <c r="H15" s="20"/>
      <c r="I15" s="79"/>
      <c r="J15" s="18"/>
      <c r="K15" s="18"/>
      <c r="L15" s="18"/>
      <c r="M15" s="18"/>
      <c r="N15" s="18"/>
      <c r="O15" s="80"/>
      <c r="P15" s="80"/>
      <c r="Q15" s="81"/>
    </row>
    <row r="16" spans="1:17" s="26" customFormat="1" ht="24.2" customHeight="1" x14ac:dyDescent="0.3">
      <c r="A16" s="16"/>
      <c r="B16" s="18"/>
      <c r="C16" s="23"/>
      <c r="D16" s="18"/>
      <c r="E16" s="18"/>
      <c r="F16" s="18"/>
      <c r="G16" s="18"/>
      <c r="H16" s="20"/>
      <c r="I16" s="18"/>
      <c r="J16" s="18"/>
      <c r="K16" s="18"/>
      <c r="L16" s="18"/>
      <c r="M16" s="18"/>
      <c r="N16" s="18"/>
      <c r="O16" s="18"/>
      <c r="P16" s="18"/>
      <c r="Q16" s="16"/>
    </row>
    <row r="17" spans="1:17" s="26" customFormat="1" x14ac:dyDescent="0.3">
      <c r="A17" s="16"/>
      <c r="B17" s="18"/>
      <c r="C17" s="23"/>
      <c r="D17" s="20"/>
      <c r="E17" s="91" t="s">
        <v>37</v>
      </c>
      <c r="F17" s="1"/>
      <c r="G17" s="18"/>
      <c r="H17" s="20"/>
      <c r="I17" s="18"/>
      <c r="J17" s="18"/>
      <c r="K17" s="20"/>
      <c r="L17" s="20"/>
      <c r="M17" s="20"/>
      <c r="N17" s="20"/>
      <c r="O17" s="18"/>
      <c r="P17" s="18"/>
      <c r="Q17" s="16"/>
    </row>
    <row r="18" spans="1:17" s="28" customFormat="1" x14ac:dyDescent="0.3">
      <c r="A18" s="16"/>
      <c r="B18" s="18"/>
      <c r="C18" s="23"/>
      <c r="D18" s="20"/>
      <c r="E18" s="64" t="s">
        <v>17</v>
      </c>
      <c r="F18" s="64" t="s">
        <v>18</v>
      </c>
      <c r="G18" s="82" t="s">
        <v>19</v>
      </c>
      <c r="H18" s="82" t="s">
        <v>20</v>
      </c>
      <c r="I18" s="83" t="s">
        <v>24</v>
      </c>
      <c r="J18" s="20"/>
      <c r="L18" s="20"/>
      <c r="M18" s="20"/>
      <c r="N18" s="20"/>
      <c r="O18" s="18"/>
      <c r="P18" s="18"/>
      <c r="Q18" s="16"/>
    </row>
    <row r="19" spans="1:17" s="28" customFormat="1" x14ac:dyDescent="0.3">
      <c r="A19" s="16"/>
      <c r="B19" s="18"/>
      <c r="C19" s="23"/>
      <c r="D19" s="20"/>
      <c r="E19" s="67"/>
      <c r="F19" s="67"/>
      <c r="G19" s="84"/>
      <c r="H19" s="84"/>
      <c r="I19" s="85"/>
      <c r="J19" s="20"/>
      <c r="K19" s="18"/>
      <c r="L19" s="20"/>
      <c r="M19" s="20"/>
      <c r="N19" s="20"/>
      <c r="O19" s="20"/>
      <c r="P19" s="20"/>
      <c r="Q19" s="16"/>
    </row>
    <row r="20" spans="1:17" s="28" customFormat="1" ht="4.7" customHeight="1" x14ac:dyDescent="0.3">
      <c r="A20" s="16"/>
      <c r="B20" s="18"/>
      <c r="C20" s="23"/>
      <c r="D20" s="20"/>
      <c r="E20" s="89"/>
      <c r="F20" s="89"/>
      <c r="G20" s="30"/>
      <c r="H20" s="30"/>
      <c r="I20" s="30"/>
      <c r="J20" s="20"/>
      <c r="K20" s="18"/>
      <c r="L20" s="20"/>
      <c r="M20" s="20"/>
      <c r="N20" s="20"/>
      <c r="O20" s="20"/>
      <c r="P20" s="20"/>
      <c r="Q20" s="16"/>
    </row>
    <row r="21" spans="1:17" s="28" customFormat="1" x14ac:dyDescent="0.3">
      <c r="A21" s="16"/>
      <c r="B21" s="18"/>
      <c r="C21" s="23"/>
      <c r="D21" s="18"/>
      <c r="E21" s="72"/>
      <c r="F21" s="76" t="s">
        <v>36</v>
      </c>
      <c r="G21" s="18"/>
      <c r="H21" s="18"/>
      <c r="I21" s="18"/>
      <c r="J21" s="18"/>
      <c r="K21" s="18"/>
      <c r="L21" s="18"/>
      <c r="M21" s="18"/>
      <c r="N21" s="18"/>
      <c r="O21" s="18"/>
      <c r="P21" s="18"/>
      <c r="Q21" s="16"/>
    </row>
    <row r="22" spans="1:17" s="28" customFormat="1" x14ac:dyDescent="0.3">
      <c r="A22" s="16"/>
      <c r="B22" s="18"/>
      <c r="C22" s="23"/>
      <c r="D22" s="18"/>
      <c r="E22" s="20"/>
      <c r="F22" s="76"/>
      <c r="G22" s="18"/>
      <c r="H22" s="18"/>
      <c r="I22" s="18"/>
      <c r="J22" s="18"/>
      <c r="K22" s="18"/>
      <c r="L22" s="18"/>
      <c r="M22" s="18"/>
      <c r="N22" s="18"/>
      <c r="O22" s="18"/>
      <c r="P22" s="18"/>
      <c r="Q22" s="16"/>
    </row>
    <row r="23" spans="1:17" s="28" customFormat="1" ht="24" customHeight="1" x14ac:dyDescent="0.3">
      <c r="A23" s="16"/>
      <c r="B23" s="18"/>
      <c r="C23" s="23"/>
      <c r="D23" s="18"/>
      <c r="E23" s="20"/>
      <c r="F23" s="18"/>
      <c r="G23" s="18"/>
      <c r="H23" s="18"/>
      <c r="I23" s="18"/>
      <c r="J23" s="18"/>
      <c r="K23" s="18"/>
      <c r="L23" s="18"/>
      <c r="M23" s="18"/>
      <c r="N23" s="18"/>
      <c r="O23" s="49"/>
      <c r="P23" s="49"/>
      <c r="Q23" s="86"/>
    </row>
    <row r="24" spans="1:17" s="28" customFormat="1" ht="54.6" customHeight="1" x14ac:dyDescent="0.3">
      <c r="A24" s="16"/>
      <c r="B24" s="18"/>
      <c r="C24" s="23"/>
      <c r="D24" s="8" t="s">
        <v>0</v>
      </c>
      <c r="E24" s="106" t="s">
        <v>23</v>
      </c>
      <c r="F24" s="107"/>
      <c r="G24" s="108"/>
      <c r="H24" s="21" t="s">
        <v>26</v>
      </c>
      <c r="I24" s="21" t="s">
        <v>32</v>
      </c>
      <c r="J24" s="14" t="s">
        <v>34</v>
      </c>
      <c r="K24" s="21" t="s">
        <v>27</v>
      </c>
      <c r="L24" s="109" t="s">
        <v>35</v>
      </c>
      <c r="M24" s="109"/>
      <c r="N24" s="18"/>
      <c r="O24" s="20"/>
      <c r="P24" s="20"/>
      <c r="Q24" s="77"/>
    </row>
    <row r="25" spans="1:17" s="28" customFormat="1" x14ac:dyDescent="0.3">
      <c r="A25" s="16"/>
      <c r="B25" s="18"/>
      <c r="C25" s="23"/>
      <c r="D25" s="8"/>
      <c r="E25" s="106" t="s">
        <v>21</v>
      </c>
      <c r="F25" s="108"/>
      <c r="G25" s="14" t="s">
        <v>22</v>
      </c>
      <c r="H25" s="8"/>
      <c r="I25" s="21"/>
      <c r="J25" s="21"/>
      <c r="K25" s="63"/>
      <c r="L25" s="110"/>
      <c r="M25" s="110"/>
      <c r="N25" s="18"/>
      <c r="O25" s="20"/>
      <c r="P25" s="20"/>
      <c r="Q25" s="77"/>
    </row>
    <row r="26" spans="1:17" s="28" customFormat="1" x14ac:dyDescent="0.3">
      <c r="A26" s="16"/>
      <c r="B26" s="18"/>
      <c r="C26" s="23"/>
      <c r="D26" s="69"/>
      <c r="E26" s="15"/>
      <c r="F26" s="15"/>
      <c r="G26" s="71"/>
      <c r="H26" s="69"/>
      <c r="I26" s="69">
        <v>0.1</v>
      </c>
      <c r="J26" s="70"/>
      <c r="K26" s="69"/>
      <c r="L26" s="110"/>
      <c r="M26" s="110"/>
      <c r="N26" s="18"/>
      <c r="O26" s="20"/>
      <c r="P26" s="20"/>
      <c r="Q26" s="87"/>
    </row>
    <row r="27" spans="1:17" s="28" customFormat="1" x14ac:dyDescent="0.3">
      <c r="A27" s="16"/>
      <c r="B27" s="18"/>
      <c r="C27" s="23"/>
      <c r="D27" s="69"/>
      <c r="E27" s="15"/>
      <c r="F27" s="15"/>
      <c r="G27" s="71"/>
      <c r="H27" s="69">
        <v>0.1</v>
      </c>
      <c r="I27" s="99"/>
      <c r="J27" s="70"/>
      <c r="K27" s="69"/>
      <c r="L27" s="110"/>
      <c r="M27" s="110"/>
      <c r="N27" s="18"/>
      <c r="O27" s="20"/>
      <c r="P27" s="20"/>
      <c r="Q27" s="87"/>
    </row>
    <row r="28" spans="1:17" s="28" customFormat="1" x14ac:dyDescent="0.3">
      <c r="A28" s="16"/>
      <c r="B28" s="18"/>
      <c r="C28" s="23"/>
      <c r="D28" s="30"/>
      <c r="E28" s="30"/>
      <c r="F28" s="30"/>
      <c r="G28" s="30"/>
      <c r="H28" s="30"/>
      <c r="I28" s="30"/>
      <c r="J28" s="30"/>
      <c r="K28" s="30"/>
      <c r="L28" s="30"/>
      <c r="M28" s="30"/>
      <c r="N28" s="30"/>
      <c r="O28" s="18"/>
      <c r="P28" s="18"/>
      <c r="Q28" s="16"/>
    </row>
    <row r="29" spans="1:17" s="28" customFormat="1" x14ac:dyDescent="0.3">
      <c r="A29" s="16"/>
      <c r="B29" s="18"/>
      <c r="C29" s="23"/>
      <c r="D29" s="30"/>
      <c r="E29" s="30"/>
      <c r="F29" s="30"/>
      <c r="G29" s="30"/>
      <c r="H29" s="30"/>
      <c r="I29" s="30"/>
      <c r="J29" s="30"/>
      <c r="K29" s="30"/>
      <c r="L29" s="30"/>
      <c r="M29" s="30"/>
      <c r="N29" s="30"/>
      <c r="O29" s="18"/>
      <c r="P29" s="18"/>
      <c r="Q29" s="16"/>
    </row>
    <row r="30" spans="1:17" s="28" customFormat="1" x14ac:dyDescent="0.3">
      <c r="A30" s="16"/>
      <c r="B30" s="18"/>
      <c r="C30" s="23"/>
      <c r="D30" s="30"/>
      <c r="E30" s="30"/>
      <c r="F30" s="30"/>
      <c r="G30" s="30"/>
      <c r="H30" s="30"/>
      <c r="I30" s="30"/>
      <c r="J30" s="30"/>
      <c r="K30" s="30"/>
      <c r="L30" s="30"/>
      <c r="M30" s="30"/>
      <c r="N30" s="30"/>
      <c r="O30" s="18"/>
      <c r="P30" s="18"/>
      <c r="Q30" s="16"/>
    </row>
    <row r="31" spans="1:17" s="28" customFormat="1" x14ac:dyDescent="0.3">
      <c r="A31" s="16"/>
      <c r="B31" s="18"/>
      <c r="C31" s="23"/>
      <c r="D31" s="30"/>
      <c r="E31" s="30"/>
      <c r="F31" s="30"/>
      <c r="G31" s="30"/>
      <c r="H31" s="30"/>
      <c r="I31" s="30"/>
      <c r="J31" s="30"/>
      <c r="K31" s="30"/>
      <c r="L31" s="30"/>
      <c r="M31" s="30"/>
      <c r="N31" s="30"/>
      <c r="O31" s="18"/>
      <c r="P31" s="18"/>
      <c r="Q31" s="16"/>
    </row>
    <row r="32" spans="1:17" s="28" customFormat="1" x14ac:dyDescent="0.3">
      <c r="A32" s="16"/>
      <c r="B32" s="18"/>
      <c r="C32" s="23"/>
      <c r="D32" s="30"/>
      <c r="E32" s="30"/>
      <c r="F32" s="30"/>
      <c r="G32" s="30"/>
      <c r="H32" s="30"/>
      <c r="I32" s="30"/>
      <c r="J32" s="30"/>
      <c r="K32" s="30"/>
      <c r="L32" s="30"/>
      <c r="M32" s="30"/>
      <c r="N32" s="30"/>
      <c r="O32" s="18"/>
      <c r="P32" s="18"/>
      <c r="Q32" s="16"/>
    </row>
    <row r="33" spans="1:17" s="28" customFormat="1" x14ac:dyDescent="0.3">
      <c r="A33" s="16"/>
      <c r="B33" s="18"/>
      <c r="C33" s="23"/>
      <c r="D33" s="30"/>
      <c r="E33" s="30"/>
      <c r="F33" s="30"/>
      <c r="G33" s="30"/>
      <c r="H33" s="30"/>
      <c r="I33" s="30"/>
      <c r="J33" s="30"/>
      <c r="K33" s="30"/>
      <c r="L33" s="30"/>
      <c r="M33" s="30"/>
      <c r="N33" s="30"/>
      <c r="O33" s="18"/>
      <c r="P33" s="18"/>
      <c r="Q33" s="16"/>
    </row>
    <row r="34" spans="1:17" s="28" customFormat="1" x14ac:dyDescent="0.3">
      <c r="A34" s="16"/>
      <c r="B34" s="18"/>
      <c r="C34" s="23"/>
      <c r="D34" s="30"/>
      <c r="E34" s="30"/>
      <c r="F34" s="30"/>
      <c r="G34" s="30"/>
      <c r="H34" s="30"/>
      <c r="I34" s="30"/>
      <c r="J34" s="30"/>
      <c r="K34" s="30"/>
      <c r="L34" s="30"/>
      <c r="M34" s="30"/>
      <c r="N34" s="30"/>
      <c r="O34" s="18"/>
      <c r="P34" s="18"/>
      <c r="Q34" s="16"/>
    </row>
    <row r="35" spans="1:17" s="28" customFormat="1" x14ac:dyDescent="0.3">
      <c r="A35" s="16"/>
      <c r="B35" s="18"/>
      <c r="C35" s="23"/>
      <c r="D35" s="30"/>
      <c r="E35" s="30"/>
      <c r="F35" s="30"/>
      <c r="G35" s="30"/>
      <c r="H35" s="30"/>
      <c r="I35" s="30"/>
      <c r="J35" s="30"/>
      <c r="K35" s="30"/>
      <c r="L35" s="30"/>
      <c r="M35" s="30"/>
      <c r="N35" s="30"/>
      <c r="O35" s="18"/>
      <c r="P35" s="18"/>
      <c r="Q35" s="16"/>
    </row>
    <row r="36" spans="1:17" s="28" customFormat="1" x14ac:dyDescent="0.3">
      <c r="A36" s="16"/>
      <c r="B36" s="18"/>
      <c r="C36" s="23"/>
      <c r="D36" s="30"/>
      <c r="E36" s="30"/>
      <c r="F36" s="30"/>
      <c r="G36" s="30"/>
      <c r="H36" s="30"/>
      <c r="I36" s="30"/>
      <c r="J36" s="30"/>
      <c r="K36" s="30"/>
      <c r="L36" s="30"/>
      <c r="M36" s="30"/>
      <c r="N36" s="30"/>
      <c r="O36" s="18"/>
      <c r="P36" s="18"/>
      <c r="Q36" s="16"/>
    </row>
    <row r="37" spans="1:17" s="28" customFormat="1" x14ac:dyDescent="0.3">
      <c r="A37" s="16"/>
      <c r="B37" s="18"/>
      <c r="C37" s="23"/>
      <c r="D37" s="30"/>
      <c r="E37" s="30"/>
      <c r="F37" s="30"/>
      <c r="G37" s="30"/>
      <c r="H37" s="30"/>
      <c r="I37" s="30"/>
      <c r="J37" s="30"/>
      <c r="K37" s="30"/>
      <c r="L37" s="30"/>
      <c r="M37" s="30"/>
      <c r="N37" s="30"/>
      <c r="O37" s="18"/>
      <c r="P37" s="18"/>
      <c r="Q37" s="16"/>
    </row>
    <row r="38" spans="1:17" s="28" customFormat="1" x14ac:dyDescent="0.3">
      <c r="A38" s="16"/>
      <c r="B38" s="18"/>
      <c r="C38" s="23"/>
      <c r="D38" s="30"/>
      <c r="E38" s="30"/>
      <c r="F38" s="30"/>
      <c r="G38" s="30"/>
      <c r="H38" s="30"/>
      <c r="I38" s="30"/>
      <c r="J38" s="30" t="s">
        <v>13</v>
      </c>
      <c r="K38" s="30"/>
      <c r="L38" s="30"/>
      <c r="M38" s="30"/>
      <c r="N38" s="30"/>
      <c r="O38" s="18"/>
      <c r="P38" s="18"/>
      <c r="Q38" s="16"/>
    </row>
    <row r="39" spans="1:17" s="28" customFormat="1" x14ac:dyDescent="0.3">
      <c r="A39" s="16"/>
      <c r="B39" s="18"/>
      <c r="C39" s="23"/>
      <c r="D39" s="30"/>
      <c r="E39" s="30"/>
      <c r="F39" s="30"/>
      <c r="G39" s="30"/>
      <c r="H39" s="30"/>
      <c r="I39" s="30"/>
      <c r="J39" s="30"/>
      <c r="K39" s="30"/>
      <c r="L39" s="30"/>
      <c r="M39" s="30"/>
      <c r="N39" s="30"/>
      <c r="O39" s="18"/>
      <c r="P39" s="18"/>
      <c r="Q39" s="16"/>
    </row>
    <row r="40" spans="1:17" s="28" customFormat="1" x14ac:dyDescent="0.3">
      <c r="A40" s="16"/>
      <c r="B40" s="18"/>
      <c r="C40" s="23"/>
      <c r="D40" s="30"/>
      <c r="E40" s="30"/>
      <c r="F40" s="30"/>
      <c r="G40" s="30"/>
      <c r="H40" s="30"/>
      <c r="I40" s="30"/>
      <c r="J40" s="30"/>
      <c r="K40" s="30"/>
      <c r="L40" s="30"/>
      <c r="M40" s="30"/>
      <c r="N40" s="30"/>
      <c r="O40" s="18"/>
      <c r="P40" s="18"/>
      <c r="Q40" s="16"/>
    </row>
    <row r="41" spans="1:17" s="28" customFormat="1" ht="44.25" customHeight="1" x14ac:dyDescent="0.4">
      <c r="A41" s="16"/>
      <c r="B41" s="18"/>
      <c r="C41" s="50" t="s">
        <v>4</v>
      </c>
      <c r="D41" s="39"/>
      <c r="E41" s="39"/>
      <c r="F41" s="39"/>
      <c r="G41" s="39"/>
      <c r="H41" s="39"/>
      <c r="I41" s="39"/>
      <c r="J41" s="39"/>
      <c r="K41" s="39"/>
      <c r="L41" s="39"/>
      <c r="M41" s="39"/>
      <c r="N41" s="39"/>
      <c r="O41" s="40"/>
      <c r="P41" s="18"/>
      <c r="Q41" s="16"/>
    </row>
    <row r="42" spans="1:17" s="32" customFormat="1" ht="24.95" customHeight="1" x14ac:dyDescent="0.35">
      <c r="A42" s="31"/>
      <c r="B42" s="34"/>
      <c r="C42" s="51" t="s">
        <v>5</v>
      </c>
      <c r="D42" s="42"/>
      <c r="E42" s="42"/>
      <c r="F42" s="42"/>
      <c r="G42" s="42"/>
      <c r="H42" s="42"/>
      <c r="I42" s="42"/>
      <c r="K42" s="42"/>
      <c r="L42" s="42"/>
      <c r="M42" s="42"/>
      <c r="N42" s="42"/>
      <c r="O42" s="41"/>
      <c r="P42" s="34"/>
      <c r="Q42" s="31"/>
    </row>
    <row r="43" spans="1:17" s="33" customFormat="1" ht="63" customHeight="1" x14ac:dyDescent="0.3">
      <c r="A43" s="31"/>
      <c r="B43" s="34"/>
      <c r="C43" s="100" t="s">
        <v>6</v>
      </c>
      <c r="D43" s="101"/>
      <c r="E43" s="101"/>
      <c r="F43" s="101"/>
      <c r="G43" s="59"/>
      <c r="H43" s="59"/>
      <c r="I43" s="53"/>
      <c r="J43" s="54" t="s">
        <v>7</v>
      </c>
      <c r="K43" s="53"/>
      <c r="L43" s="53"/>
      <c r="M43" s="53"/>
      <c r="N43" s="53"/>
      <c r="O43" s="54"/>
      <c r="P43" s="35"/>
      <c r="Q43" s="31"/>
    </row>
    <row r="44" spans="1:17" s="33" customFormat="1" ht="30.95" customHeight="1" x14ac:dyDescent="0.35">
      <c r="A44" s="31"/>
      <c r="B44" s="34"/>
      <c r="C44" s="43" t="s">
        <v>1</v>
      </c>
      <c r="D44" s="43"/>
      <c r="E44" s="43"/>
      <c r="F44" s="43"/>
      <c r="G44" s="43"/>
      <c r="H44" s="43"/>
      <c r="I44" s="43"/>
      <c r="J44" s="55"/>
      <c r="K44" s="43"/>
      <c r="L44" s="43"/>
      <c r="M44" s="43"/>
      <c r="N44" s="43"/>
      <c r="O44" s="55"/>
      <c r="P44" s="35"/>
      <c r="Q44" s="31"/>
    </row>
    <row r="45" spans="1:17" s="33" customFormat="1" ht="16.7" customHeight="1" x14ac:dyDescent="0.35">
      <c r="A45" s="31"/>
      <c r="B45" s="34"/>
      <c r="C45" s="44" t="s">
        <v>8</v>
      </c>
      <c r="D45" s="43"/>
      <c r="E45" s="43"/>
      <c r="F45" s="43"/>
      <c r="G45" s="43"/>
      <c r="H45" s="43"/>
      <c r="I45" s="43"/>
      <c r="J45" s="54" t="s">
        <v>38</v>
      </c>
      <c r="K45" s="43"/>
      <c r="L45" s="43"/>
      <c r="M45" s="43"/>
      <c r="N45" s="43"/>
      <c r="O45" s="54"/>
      <c r="P45" s="35"/>
      <c r="Q45" s="31"/>
    </row>
    <row r="46" spans="1:17" s="33" customFormat="1" ht="16.7" customHeight="1" x14ac:dyDescent="0.35">
      <c r="A46" s="31"/>
      <c r="B46" s="34"/>
      <c r="C46" s="56" t="s">
        <v>9</v>
      </c>
      <c r="D46" s="43"/>
      <c r="E46" s="43"/>
      <c r="F46" s="43"/>
      <c r="G46" s="43"/>
      <c r="H46" s="43"/>
      <c r="I46" s="43"/>
      <c r="J46" s="54" t="s">
        <v>39</v>
      </c>
      <c r="K46" s="43"/>
      <c r="L46" s="43"/>
      <c r="M46" s="43"/>
      <c r="N46" s="43"/>
      <c r="O46" s="54"/>
      <c r="P46" s="35"/>
      <c r="Q46" s="31"/>
    </row>
    <row r="47" spans="1:17" ht="16.7" customHeight="1" x14ac:dyDescent="0.35">
      <c r="A47" s="31"/>
      <c r="B47" s="34"/>
      <c r="C47" s="56" t="s">
        <v>2</v>
      </c>
      <c r="D47" s="45"/>
      <c r="E47" s="45"/>
      <c r="F47" s="45"/>
      <c r="G47" s="45"/>
      <c r="H47" s="45"/>
      <c r="I47" s="45"/>
      <c r="J47" s="54" t="s">
        <v>3</v>
      </c>
      <c r="K47" s="45"/>
      <c r="L47" s="45"/>
      <c r="M47"/>
      <c r="N47" s="45"/>
      <c r="O47" s="54"/>
      <c r="P47" s="35"/>
      <c r="Q47" s="31"/>
    </row>
    <row r="48" spans="1:17" ht="16.7" customHeight="1" x14ac:dyDescent="0.35">
      <c r="A48" s="31"/>
      <c r="B48" s="34"/>
      <c r="C48" s="56"/>
      <c r="D48" s="45"/>
      <c r="E48" s="45"/>
      <c r="F48" s="45"/>
      <c r="G48" s="45"/>
      <c r="H48" s="45"/>
      <c r="I48" s="45"/>
      <c r="K48" s="45"/>
      <c r="L48" s="45"/>
      <c r="M48" s="51" t="s">
        <v>40</v>
      </c>
      <c r="O48" s="42"/>
      <c r="P48" s="35"/>
      <c r="Q48" s="31"/>
    </row>
    <row r="49" spans="1:17" ht="16.7" customHeight="1" x14ac:dyDescent="0.35">
      <c r="A49" s="31"/>
      <c r="B49" s="34"/>
      <c r="C49" s="56"/>
      <c r="D49" s="45"/>
      <c r="E49" s="45"/>
      <c r="F49" s="45"/>
      <c r="G49" s="45"/>
      <c r="H49" s="45"/>
      <c r="I49" s="45"/>
      <c r="J49" s="45"/>
      <c r="K49" s="45"/>
      <c r="L49" s="45"/>
      <c r="M49" s="45"/>
      <c r="N49" s="45"/>
      <c r="O49" s="57"/>
      <c r="P49" s="35"/>
      <c r="Q49" s="31"/>
    </row>
    <row r="50" spans="1:17" s="32" customFormat="1" ht="9.1999999999999993" customHeight="1" x14ac:dyDescent="0.35">
      <c r="A50" s="31"/>
      <c r="B50" s="34"/>
      <c r="C50" s="46"/>
      <c r="D50" s="46"/>
      <c r="E50" s="46"/>
      <c r="F50" s="46"/>
      <c r="G50" s="46"/>
      <c r="H50" s="46"/>
      <c r="I50" s="46"/>
      <c r="J50" s="46"/>
      <c r="K50" s="46"/>
      <c r="L50" s="46"/>
      <c r="M50" s="46"/>
      <c r="N50" s="46"/>
      <c r="O50" s="52"/>
      <c r="P50" s="34"/>
      <c r="Q50" s="31"/>
    </row>
    <row r="51" spans="1:17" s="32" customFormat="1" ht="399.95" customHeight="1" x14ac:dyDescent="0.3">
      <c r="A51" s="31"/>
      <c r="B51" s="31"/>
      <c r="C51" s="31"/>
      <c r="D51" s="31"/>
      <c r="E51" s="31"/>
      <c r="F51" s="31"/>
      <c r="G51" s="31"/>
      <c r="H51" s="31"/>
      <c r="I51" s="31"/>
      <c r="J51" s="31"/>
      <c r="K51" s="31"/>
      <c r="L51" s="31"/>
      <c r="M51" s="31"/>
      <c r="N51" s="31"/>
      <c r="O51" s="31"/>
      <c r="P51" s="31"/>
      <c r="Q51" s="31"/>
    </row>
  </sheetData>
  <sheetProtection password="8E71" sheet="1" objects="1" scenarios="1"/>
  <mergeCells count="9">
    <mergeCell ref="C43:F43"/>
    <mergeCell ref="C8:O8"/>
    <mergeCell ref="E15:G15"/>
    <mergeCell ref="E24:G24"/>
    <mergeCell ref="E25:F25"/>
    <mergeCell ref="L24:M24"/>
    <mergeCell ref="L25:M25"/>
    <mergeCell ref="L26:M26"/>
    <mergeCell ref="L27:M27"/>
  </mergeCells>
  <phoneticPr fontId="0" type="noConversion"/>
  <dataValidations count="2">
    <dataValidation allowBlank="1" sqref="O5:O7 D9:O14 P1:Q14 R1:IV1048576 K28:O42 D28:I42 J49 C1:C41 D44:I49 P28:Q65536 J44 C46:C49 J28:J41 O50:O65536 O44 C44 C51:N65536 O1:O2 D1:N7 A1:B1048576 K44:L49 N44:N49 M44:M46 M48:M49"/>
    <dataValidation allowBlank="1" showInputMessage="1" sqref="F26:F27 N15:Q27 M15:M23 D15:E27 G25:G27 H24:H27 J15:L27 I15:I26 F15:H23"/>
  </dataValidations>
  <hyperlinks>
    <hyperlink ref="J47" r:id="rId1" display="mailto:info@megazyme.com"/>
    <hyperlink ref="J43" r:id="rId2" display="http://www.megazyme.com/"/>
    <hyperlink ref="J46" r:id="rId3"/>
    <hyperlink ref="J45" r:id="rId4"/>
  </hyperlinks>
  <pageMargins left="0.59055118110236227" right="0.59055118110236227" top="0.59055118110236227" bottom="0.98425196850393704" header="0.51181102362204722" footer="0.51181102362204722"/>
  <pageSetup paperSize="9" scale="98" fitToHeight="2" orientation="landscape" horizontalDpi="360" verticalDpi="360" r:id="rId5"/>
  <headerFooter alignWithMargins="0">
    <oddFooter>&amp;LPrinted on &amp;D, Page &amp;P of &amp;N</oddFooter>
  </headerFooter>
  <rowBreaks count="2" manualBreakCount="2">
    <brk id="25" min="1" max="15" man="1"/>
    <brk id="49" min="1" max="15" man="1"/>
  </rowBreaks>
  <drawing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G57"/>
  <sheetViews>
    <sheetView tabSelected="1" zoomScaleNormal="100" workbookViewId="0">
      <selection activeCell="T8" sqref="T8"/>
    </sheetView>
  </sheetViews>
  <sheetFormatPr defaultColWidth="12.28515625" defaultRowHeight="15" x14ac:dyDescent="0.3"/>
  <cols>
    <col min="1" max="1" width="1" style="1" customWidth="1"/>
    <col min="2" max="2" width="1.140625" style="1" customWidth="1"/>
    <col min="3" max="3" width="4.28515625" style="1" customWidth="1"/>
    <col min="4" max="4" width="24" style="1" customWidth="1"/>
    <col min="5" max="6" width="9.85546875" style="1" customWidth="1"/>
    <col min="7" max="7" width="12.85546875" style="1" hidden="1" customWidth="1"/>
    <col min="8" max="8" width="10.140625" style="1" hidden="1" customWidth="1"/>
    <col min="9" max="9" width="10.140625" style="1" customWidth="1"/>
    <col min="10" max="10" width="10" style="1" customWidth="1"/>
    <col min="11" max="11" width="12.140625" style="1" customWidth="1"/>
    <col min="12" max="12" width="12.85546875" style="1" hidden="1" customWidth="1"/>
    <col min="13" max="13" width="18.140625" style="1" hidden="1" customWidth="1"/>
    <col min="14" max="14" width="18.140625" style="1" customWidth="1"/>
    <col min="15" max="15" width="10.42578125" style="1" customWidth="1"/>
    <col min="16" max="16" width="12.85546875" style="1" hidden="1" customWidth="1"/>
    <col min="17" max="17" width="21.28515625" style="1" hidden="1" customWidth="1"/>
    <col min="18" max="18" width="21.28515625" style="1" customWidth="1"/>
    <col min="19" max="19" width="0.7109375" style="1" customWidth="1"/>
    <col min="20" max="59" width="79.42578125" style="1" customWidth="1"/>
    <col min="60" max="16384" width="12.28515625" style="1"/>
  </cols>
  <sheetData>
    <row r="1" spans="1:59" ht="7.7" customHeight="1" x14ac:dyDescent="0.3">
      <c r="A1" s="7"/>
      <c r="B1" s="7"/>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7"/>
      <c r="AO1" s="7"/>
      <c r="AP1" s="7"/>
      <c r="AQ1" s="7"/>
      <c r="AR1" s="7"/>
      <c r="AS1" s="7"/>
      <c r="AT1" s="7"/>
      <c r="AU1" s="7"/>
      <c r="AV1" s="7"/>
      <c r="AW1" s="7"/>
      <c r="AX1" s="7"/>
      <c r="AY1" s="7"/>
      <c r="AZ1" s="7"/>
      <c r="BA1" s="7"/>
      <c r="BB1" s="7"/>
      <c r="BC1" s="7"/>
      <c r="BD1" s="7"/>
      <c r="BE1" s="7"/>
      <c r="BF1" s="7"/>
      <c r="BG1" s="7"/>
    </row>
    <row r="2" spans="1:59" ht="99.75" customHeight="1" x14ac:dyDescent="0.3">
      <c r="A2" s="7"/>
      <c r="B2" s="4"/>
      <c r="C2" s="4"/>
      <c r="D2" s="4"/>
      <c r="E2" s="4"/>
      <c r="F2" s="4"/>
      <c r="G2" s="4"/>
      <c r="H2" s="4"/>
      <c r="I2" s="4"/>
      <c r="J2" s="4"/>
      <c r="K2" s="4"/>
      <c r="L2" s="4"/>
      <c r="M2" s="4"/>
      <c r="N2" s="4"/>
      <c r="O2" s="4"/>
      <c r="P2" s="4"/>
      <c r="Q2" s="4"/>
      <c r="R2" s="4"/>
      <c r="S2" s="4"/>
      <c r="T2" s="12"/>
      <c r="U2" s="12"/>
      <c r="V2" s="12"/>
      <c r="W2" s="12"/>
      <c r="X2" s="12"/>
      <c r="Y2" s="12"/>
      <c r="Z2" s="12"/>
      <c r="AA2" s="12"/>
      <c r="AB2" s="12"/>
      <c r="AC2" s="12"/>
      <c r="AD2" s="12"/>
      <c r="AE2" s="12"/>
      <c r="AF2" s="12"/>
      <c r="AG2" s="12"/>
      <c r="AH2" s="12"/>
      <c r="AI2" s="12"/>
      <c r="AJ2" s="12"/>
      <c r="AK2" s="12"/>
      <c r="AL2" s="12"/>
      <c r="AM2" s="12"/>
      <c r="AN2" s="12"/>
      <c r="AO2" s="12"/>
      <c r="AP2" s="12"/>
      <c r="AQ2" s="12"/>
      <c r="AR2" s="12"/>
      <c r="AS2" s="12"/>
      <c r="AT2" s="12"/>
      <c r="AU2" s="12"/>
      <c r="AV2" s="12"/>
      <c r="AW2" s="12"/>
      <c r="AX2" s="12"/>
      <c r="AY2" s="12"/>
      <c r="AZ2" s="12"/>
      <c r="BA2" s="12"/>
      <c r="BB2" s="12"/>
      <c r="BC2" s="12"/>
      <c r="BD2" s="12"/>
      <c r="BE2" s="12"/>
      <c r="BF2" s="12"/>
      <c r="BG2" s="12"/>
    </row>
    <row r="3" spans="1:59" ht="47.25" customHeight="1" x14ac:dyDescent="0.3">
      <c r="A3" s="7"/>
      <c r="B3" s="4"/>
      <c r="C3" s="4"/>
      <c r="D3" s="4"/>
      <c r="E3" s="4"/>
      <c r="F3" s="4"/>
      <c r="G3" s="4"/>
      <c r="H3" s="4"/>
      <c r="I3" s="4"/>
      <c r="J3" s="4"/>
      <c r="K3" s="4"/>
      <c r="L3" s="4"/>
      <c r="M3" s="4"/>
      <c r="N3" s="4"/>
      <c r="O3" s="4"/>
      <c r="P3" s="4"/>
      <c r="Q3" s="4"/>
      <c r="R3" s="4"/>
      <c r="S3" s="4"/>
      <c r="T3" s="12"/>
      <c r="U3" s="12"/>
      <c r="V3" s="12"/>
      <c r="W3" s="12"/>
      <c r="X3" s="12"/>
      <c r="Y3" s="12"/>
      <c r="Z3" s="12"/>
      <c r="AA3" s="12"/>
      <c r="AB3" s="12"/>
      <c r="AC3" s="12"/>
      <c r="AD3" s="12"/>
      <c r="AE3" s="12"/>
      <c r="AF3" s="12"/>
      <c r="AG3" s="12"/>
      <c r="AH3" s="12"/>
      <c r="AI3" s="12"/>
      <c r="AJ3" s="12"/>
      <c r="AK3" s="12"/>
      <c r="AL3" s="12"/>
      <c r="AM3" s="12"/>
      <c r="AN3" s="12"/>
      <c r="AO3" s="12"/>
      <c r="AP3" s="12"/>
      <c r="AQ3" s="12"/>
      <c r="AR3" s="12"/>
      <c r="AS3" s="12"/>
      <c r="AT3" s="12"/>
      <c r="AU3" s="12"/>
      <c r="AV3" s="12"/>
      <c r="AW3" s="12"/>
      <c r="AX3" s="12"/>
      <c r="AY3" s="12"/>
      <c r="AZ3" s="12"/>
      <c r="BA3" s="12"/>
      <c r="BB3" s="12"/>
      <c r="BC3" s="12"/>
      <c r="BD3" s="12"/>
      <c r="BE3" s="12"/>
      <c r="BF3" s="12"/>
      <c r="BG3" s="12"/>
    </row>
    <row r="4" spans="1:59" x14ac:dyDescent="0.3">
      <c r="A4" s="7"/>
      <c r="B4" s="4"/>
      <c r="C4" s="4"/>
      <c r="D4" s="5" t="s">
        <v>10</v>
      </c>
      <c r="E4" s="113"/>
      <c r="F4" s="113"/>
      <c r="G4" s="95"/>
      <c r="H4" s="4"/>
      <c r="I4" s="4"/>
      <c r="J4" s="66"/>
      <c r="K4" s="4"/>
      <c r="L4" s="4"/>
      <c r="M4" s="4"/>
      <c r="N4" s="4"/>
      <c r="O4" s="4"/>
      <c r="P4" s="4"/>
      <c r="Q4" s="4"/>
      <c r="R4" s="4"/>
      <c r="S4" s="4"/>
      <c r="T4" s="12"/>
      <c r="U4" s="12"/>
      <c r="V4" s="12"/>
      <c r="W4" s="12"/>
      <c r="X4" s="12"/>
      <c r="Y4" s="12"/>
      <c r="Z4" s="12"/>
      <c r="AA4" s="12"/>
      <c r="AB4" s="12"/>
      <c r="AC4" s="12"/>
      <c r="AD4" s="12"/>
      <c r="AE4" s="12"/>
      <c r="AF4" s="12"/>
      <c r="AG4" s="12"/>
      <c r="AH4" s="12"/>
      <c r="AI4" s="12"/>
      <c r="AJ4" s="12"/>
      <c r="AK4" s="12"/>
      <c r="AL4" s="12"/>
      <c r="AM4" s="12"/>
      <c r="AN4" s="12"/>
      <c r="AO4" s="12"/>
      <c r="AP4" s="12"/>
      <c r="AQ4" s="12"/>
      <c r="AR4" s="12"/>
      <c r="AS4" s="12"/>
      <c r="AT4" s="12"/>
      <c r="AU4" s="12"/>
      <c r="AV4" s="12"/>
      <c r="AW4" s="12"/>
      <c r="AX4" s="12"/>
      <c r="AY4" s="12"/>
      <c r="AZ4" s="12"/>
      <c r="BA4" s="12"/>
      <c r="BB4" s="12"/>
      <c r="BC4" s="12"/>
      <c r="BD4" s="12"/>
      <c r="BE4" s="12"/>
      <c r="BF4" s="12"/>
      <c r="BG4" s="12"/>
    </row>
    <row r="5" spans="1:59" ht="15.2" customHeight="1" x14ac:dyDescent="0.3">
      <c r="A5" s="7"/>
      <c r="B5" s="4"/>
      <c r="C5" s="4"/>
      <c r="D5" s="4"/>
      <c r="E5" s="4"/>
      <c r="F5" s="4"/>
      <c r="G5" s="4"/>
      <c r="H5" s="3"/>
      <c r="I5" s="3"/>
      <c r="J5" s="4"/>
      <c r="K5" s="4"/>
      <c r="L5" s="4"/>
      <c r="M5" s="4"/>
      <c r="N5" s="4"/>
      <c r="O5" s="4"/>
      <c r="P5" s="4"/>
      <c r="Q5" s="4"/>
      <c r="R5" s="4"/>
      <c r="S5" s="4"/>
      <c r="T5" s="12"/>
      <c r="U5" s="12"/>
      <c r="V5" s="12"/>
      <c r="W5" s="12"/>
      <c r="X5" s="12"/>
      <c r="Y5" s="12"/>
      <c r="Z5" s="12"/>
      <c r="AA5" s="12"/>
      <c r="AB5" s="12"/>
      <c r="AC5" s="12"/>
      <c r="AD5" s="12"/>
      <c r="AE5" s="12"/>
      <c r="AF5" s="12"/>
      <c r="AG5" s="12"/>
      <c r="AH5" s="12"/>
      <c r="AI5" s="12"/>
      <c r="AJ5" s="12"/>
      <c r="AK5" s="12"/>
      <c r="AL5" s="12"/>
      <c r="AM5" s="12"/>
      <c r="AN5" s="12"/>
      <c r="AO5" s="12"/>
      <c r="AP5" s="12"/>
      <c r="AQ5" s="12"/>
      <c r="AR5" s="12"/>
      <c r="AS5" s="12"/>
      <c r="AT5" s="12"/>
      <c r="AU5" s="12"/>
      <c r="AV5" s="12"/>
      <c r="AW5" s="12"/>
      <c r="AX5" s="12"/>
      <c r="AY5" s="12"/>
      <c r="AZ5" s="12"/>
      <c r="BA5" s="12"/>
      <c r="BB5" s="12"/>
      <c r="BC5" s="12"/>
      <c r="BD5" s="12"/>
      <c r="BE5" s="12"/>
      <c r="BF5" s="12"/>
      <c r="BG5" s="12"/>
    </row>
    <row r="6" spans="1:59" x14ac:dyDescent="0.3">
      <c r="A6" s="7"/>
      <c r="B6" s="4"/>
      <c r="C6" s="3"/>
      <c r="D6" s="3"/>
      <c r="E6" s="5" t="s">
        <v>37</v>
      </c>
      <c r="G6" s="4"/>
      <c r="H6" s="3"/>
      <c r="I6" s="3"/>
      <c r="J6" s="4"/>
      <c r="K6" s="4"/>
      <c r="L6" s="3"/>
      <c r="M6" s="3"/>
      <c r="N6" s="3"/>
      <c r="O6" s="4"/>
      <c r="P6" s="3"/>
      <c r="Q6" s="3"/>
      <c r="R6" s="3"/>
      <c r="S6" s="3"/>
      <c r="T6" s="12"/>
      <c r="U6" s="12"/>
      <c r="V6" s="12"/>
      <c r="W6" s="12"/>
      <c r="X6" s="12"/>
      <c r="Y6" s="12"/>
      <c r="Z6" s="12"/>
      <c r="AA6" s="12"/>
      <c r="AB6" s="12"/>
      <c r="AC6" s="12"/>
      <c r="AD6" s="12"/>
      <c r="AE6" s="12"/>
      <c r="AF6" s="12"/>
      <c r="AG6" s="12"/>
      <c r="AH6" s="12"/>
      <c r="AI6" s="12"/>
      <c r="AJ6" s="12"/>
      <c r="AK6" s="12"/>
      <c r="AL6" s="12"/>
      <c r="AM6" s="12"/>
      <c r="AN6" s="12"/>
      <c r="AO6" s="12"/>
      <c r="AP6" s="12"/>
      <c r="AQ6" s="12"/>
      <c r="AR6" s="12"/>
      <c r="AS6" s="12"/>
      <c r="AT6" s="12"/>
      <c r="AU6" s="12"/>
      <c r="AV6" s="12"/>
      <c r="AW6" s="12"/>
      <c r="AX6" s="12"/>
      <c r="AY6" s="12"/>
      <c r="AZ6" s="12"/>
      <c r="BA6" s="12"/>
      <c r="BB6" s="12"/>
      <c r="BC6" s="12"/>
      <c r="BD6" s="12"/>
      <c r="BE6" s="12"/>
      <c r="BF6" s="12"/>
      <c r="BG6" s="12"/>
    </row>
    <row r="7" spans="1:59" x14ac:dyDescent="0.3">
      <c r="A7" s="7"/>
      <c r="B7" s="4"/>
      <c r="C7" s="3"/>
      <c r="D7" s="3"/>
      <c r="E7" s="64" t="s">
        <v>28</v>
      </c>
      <c r="F7" s="64" t="s">
        <v>29</v>
      </c>
      <c r="I7" s="64" t="s">
        <v>30</v>
      </c>
      <c r="J7" s="64" t="s">
        <v>31</v>
      </c>
      <c r="K7" s="68" t="s">
        <v>24</v>
      </c>
      <c r="L7" s="3"/>
      <c r="M7" s="3"/>
      <c r="N7" s="3"/>
      <c r="O7" s="4"/>
      <c r="P7" s="3"/>
      <c r="Q7" s="3"/>
      <c r="R7" s="3"/>
      <c r="S7" s="3"/>
      <c r="T7" s="12"/>
      <c r="U7" s="12"/>
      <c r="V7" s="12"/>
      <c r="W7" s="12"/>
      <c r="X7" s="12"/>
      <c r="Y7" s="12"/>
      <c r="Z7" s="12"/>
      <c r="AA7" s="12"/>
      <c r="AB7" s="12"/>
      <c r="AC7" s="12"/>
      <c r="AD7" s="12"/>
      <c r="AE7" s="12"/>
      <c r="AF7" s="12"/>
      <c r="AG7" s="12"/>
      <c r="AH7" s="12"/>
      <c r="AI7" s="12"/>
      <c r="AJ7" s="12"/>
      <c r="AK7" s="12"/>
      <c r="AL7" s="12"/>
      <c r="AM7" s="12"/>
      <c r="AN7" s="12"/>
      <c r="AO7" s="12"/>
      <c r="AP7" s="12"/>
      <c r="AQ7" s="12"/>
      <c r="AR7" s="12"/>
      <c r="AS7" s="12"/>
      <c r="AT7" s="12"/>
      <c r="AU7" s="12"/>
      <c r="AV7" s="12"/>
      <c r="AW7" s="12"/>
      <c r="AX7" s="12"/>
      <c r="AY7" s="12"/>
      <c r="AZ7" s="12"/>
      <c r="BA7" s="12"/>
      <c r="BB7" s="12"/>
      <c r="BC7" s="12"/>
      <c r="BD7" s="12"/>
      <c r="BE7" s="12"/>
      <c r="BF7" s="12"/>
      <c r="BG7" s="12"/>
    </row>
    <row r="8" spans="1:59" x14ac:dyDescent="0.3">
      <c r="A8" s="7"/>
      <c r="B8" s="4"/>
      <c r="C8" s="3"/>
      <c r="D8" s="3"/>
      <c r="E8" s="67"/>
      <c r="F8" s="67"/>
      <c r="G8" s="97" t="str">
        <f>IF(AND(ISNUMBER(Replicate_ave),Replicate_ave&gt;0),150/Replicate_ave,"--")</f>
        <v>--</v>
      </c>
      <c r="H8" s="96">
        <f>IF(COUNT(E8,F8,I8,J8)=0,0,AVERAGE(E8,F8,I8,J8))</f>
        <v>0</v>
      </c>
      <c r="I8" s="67"/>
      <c r="J8" s="67"/>
      <c r="K8" s="98">
        <f>Replicate_ave</f>
        <v>0</v>
      </c>
      <c r="M8" s="3"/>
      <c r="N8" s="3"/>
      <c r="O8" s="4"/>
      <c r="P8" s="3"/>
      <c r="Q8" s="3"/>
      <c r="R8" s="3"/>
      <c r="S8" s="3"/>
      <c r="T8" s="12"/>
      <c r="U8" s="12"/>
      <c r="V8" s="12"/>
      <c r="W8" s="12"/>
      <c r="X8" s="12"/>
      <c r="Y8" s="12"/>
      <c r="Z8" s="12"/>
      <c r="AA8" s="12"/>
      <c r="AB8" s="12"/>
      <c r="AC8" s="12"/>
      <c r="AD8" s="12"/>
      <c r="AE8" s="12"/>
      <c r="AF8" s="12"/>
      <c r="AG8" s="12"/>
      <c r="AH8" s="12"/>
      <c r="AI8" s="12"/>
      <c r="AJ8" s="12"/>
      <c r="AK8" s="12"/>
      <c r="AL8" s="12"/>
      <c r="AM8" s="12"/>
      <c r="AN8" s="12"/>
      <c r="AO8" s="12"/>
      <c r="AP8" s="12"/>
      <c r="AQ8" s="12"/>
      <c r="AR8" s="12"/>
      <c r="AS8" s="12"/>
      <c r="AT8" s="12"/>
      <c r="AU8" s="12"/>
      <c r="AV8" s="12"/>
      <c r="AW8" s="12"/>
      <c r="AX8" s="12"/>
      <c r="AY8" s="12"/>
      <c r="AZ8" s="12"/>
      <c r="BA8" s="12"/>
      <c r="BB8" s="12"/>
      <c r="BC8" s="12"/>
      <c r="BD8" s="12"/>
      <c r="BE8" s="12"/>
      <c r="BF8" s="12"/>
      <c r="BG8" s="12"/>
    </row>
    <row r="9" spans="1:59" ht="6.6" customHeight="1" x14ac:dyDescent="0.3">
      <c r="A9" s="7"/>
      <c r="B9" s="4"/>
      <c r="C9" s="3"/>
      <c r="D9" s="3"/>
      <c r="E9" s="89"/>
      <c r="F9" s="89"/>
      <c r="G9" s="89"/>
      <c r="H9" s="3"/>
      <c r="I9" s="3"/>
      <c r="J9" s="89"/>
      <c r="K9" s="88"/>
      <c r="L9" s="3"/>
      <c r="M9" s="3"/>
      <c r="N9" s="3"/>
      <c r="O9" s="4"/>
      <c r="P9" s="3"/>
      <c r="Q9" s="3"/>
      <c r="R9" s="3"/>
      <c r="S9" s="3"/>
      <c r="T9" s="12"/>
      <c r="U9" s="12"/>
      <c r="V9" s="12"/>
      <c r="W9" s="12"/>
      <c r="X9" s="12"/>
      <c r="Y9" s="12"/>
      <c r="Z9" s="12"/>
      <c r="AA9" s="12"/>
      <c r="AB9" s="12"/>
      <c r="AC9" s="12"/>
      <c r="AD9" s="12"/>
      <c r="AE9" s="12"/>
      <c r="AF9" s="12"/>
      <c r="AG9" s="12"/>
      <c r="AH9" s="12"/>
      <c r="AI9" s="12"/>
      <c r="AJ9" s="12"/>
      <c r="AK9" s="12"/>
      <c r="AL9" s="12"/>
      <c r="AM9" s="12"/>
      <c r="AN9" s="12"/>
      <c r="AO9" s="12"/>
      <c r="AP9" s="12"/>
      <c r="AQ9" s="12"/>
      <c r="AR9" s="12"/>
      <c r="AS9" s="12"/>
      <c r="AT9" s="12"/>
      <c r="AU9" s="12"/>
      <c r="AV9" s="12"/>
      <c r="AW9" s="12"/>
      <c r="AX9" s="12"/>
      <c r="AY9" s="12"/>
      <c r="AZ9" s="12"/>
      <c r="BA9" s="12"/>
      <c r="BB9" s="12"/>
      <c r="BC9" s="12"/>
      <c r="BD9" s="12"/>
      <c r="BE9" s="12"/>
      <c r="BF9" s="12"/>
      <c r="BG9" s="12"/>
    </row>
    <row r="10" spans="1:59" s="2" customFormat="1" x14ac:dyDescent="0.3">
      <c r="A10" s="7"/>
      <c r="B10" s="4"/>
      <c r="C10" s="4"/>
      <c r="D10" s="4"/>
      <c r="E10" s="72" t="str">
        <f>Factor</f>
        <v>--</v>
      </c>
      <c r="F10" s="76" t="s">
        <v>36</v>
      </c>
      <c r="G10" s="4"/>
      <c r="H10" s="3"/>
      <c r="I10" s="3"/>
      <c r="J10" s="4"/>
      <c r="K10" s="4"/>
      <c r="L10" s="4"/>
      <c r="M10" s="4"/>
      <c r="N10" s="4"/>
      <c r="O10" s="4"/>
      <c r="P10" s="4"/>
      <c r="Q10" s="4"/>
      <c r="R10" s="4"/>
      <c r="S10" s="4"/>
      <c r="T10" s="12"/>
      <c r="U10" s="12"/>
      <c r="V10" s="12"/>
      <c r="W10" s="12"/>
      <c r="X10" s="12"/>
      <c r="Y10" s="12"/>
      <c r="Z10" s="12"/>
      <c r="AA10" s="12"/>
      <c r="AB10" s="12"/>
      <c r="AC10" s="12"/>
      <c r="AD10" s="12"/>
      <c r="AE10" s="12"/>
      <c r="AF10" s="12"/>
      <c r="AG10" s="12"/>
      <c r="AH10" s="12"/>
      <c r="AI10" s="12"/>
      <c r="AJ10" s="12"/>
      <c r="AK10" s="12"/>
      <c r="AL10" s="12"/>
      <c r="AM10" s="12"/>
      <c r="AN10" s="12"/>
      <c r="AO10" s="12"/>
      <c r="AP10" s="12"/>
      <c r="AQ10" s="12"/>
      <c r="AR10" s="12"/>
      <c r="AS10" s="12"/>
      <c r="AT10" s="12"/>
      <c r="AU10" s="12"/>
      <c r="AV10" s="12"/>
      <c r="AW10" s="12"/>
      <c r="AX10" s="12"/>
      <c r="AY10" s="12"/>
      <c r="AZ10" s="12"/>
      <c r="BA10" s="12"/>
      <c r="BB10" s="12"/>
      <c r="BC10" s="12"/>
      <c r="BD10" s="12"/>
      <c r="BE10" s="12"/>
      <c r="BF10" s="12"/>
      <c r="BG10" s="12"/>
    </row>
    <row r="11" spans="1:59" s="2" customFormat="1" x14ac:dyDescent="0.3">
      <c r="A11" s="7"/>
      <c r="B11" s="4"/>
      <c r="C11" s="4"/>
      <c r="D11" s="4"/>
      <c r="F11" s="4"/>
      <c r="G11" s="4"/>
      <c r="H11" s="4"/>
      <c r="I11" s="4"/>
      <c r="J11" s="4"/>
      <c r="K11" s="4"/>
      <c r="L11" s="4"/>
      <c r="M11" s="4"/>
      <c r="N11" s="4"/>
      <c r="O11" s="4"/>
      <c r="P11" s="4"/>
      <c r="Q11" s="4"/>
      <c r="R11" s="4"/>
      <c r="S11" s="4"/>
      <c r="T11" s="12"/>
      <c r="U11" s="12"/>
      <c r="V11" s="12"/>
      <c r="W11" s="12"/>
      <c r="X11" s="12"/>
      <c r="Y11" s="12"/>
      <c r="Z11" s="12"/>
      <c r="AA11" s="12"/>
      <c r="AB11" s="12"/>
      <c r="AC11" s="12"/>
      <c r="AD11" s="12"/>
      <c r="AE11" s="12"/>
      <c r="AF11" s="12"/>
      <c r="AG11" s="12"/>
      <c r="AH11" s="12"/>
      <c r="AI11" s="12"/>
      <c r="AJ11" s="12"/>
      <c r="AK11" s="12"/>
      <c r="AL11" s="12"/>
      <c r="AM11" s="12"/>
      <c r="AN11" s="12"/>
      <c r="AO11" s="12"/>
      <c r="AP11" s="12"/>
      <c r="AQ11" s="12"/>
      <c r="AR11" s="12"/>
      <c r="AS11" s="12"/>
      <c r="AT11" s="12"/>
      <c r="AU11" s="12"/>
      <c r="AV11" s="12"/>
      <c r="AW11" s="12"/>
      <c r="AX11" s="12"/>
      <c r="AY11" s="12"/>
      <c r="AZ11" s="12"/>
      <c r="BA11" s="12"/>
      <c r="BB11" s="12"/>
      <c r="BC11" s="12"/>
      <c r="BD11" s="12"/>
      <c r="BE11" s="12"/>
      <c r="BF11" s="12"/>
      <c r="BG11" s="12"/>
    </row>
    <row r="12" spans="1:59" s="13" customFormat="1" ht="54.95" customHeight="1" x14ac:dyDescent="0.2">
      <c r="A12" s="9"/>
      <c r="B12" s="10"/>
      <c r="C12" s="58"/>
      <c r="D12" s="8" t="s">
        <v>0</v>
      </c>
      <c r="E12" s="106" t="s">
        <v>23</v>
      </c>
      <c r="F12" s="111"/>
      <c r="G12" s="111"/>
      <c r="H12" s="111"/>
      <c r="I12" s="112"/>
      <c r="J12" s="21" t="s">
        <v>26</v>
      </c>
      <c r="K12" s="21" t="s">
        <v>32</v>
      </c>
      <c r="L12" s="65" t="s">
        <v>33</v>
      </c>
      <c r="M12" s="94" t="s">
        <v>34</v>
      </c>
      <c r="N12" s="14" t="s">
        <v>34</v>
      </c>
      <c r="O12" s="21" t="s">
        <v>27</v>
      </c>
      <c r="P12" s="65" t="s">
        <v>35</v>
      </c>
      <c r="Q12" s="94" t="s">
        <v>35</v>
      </c>
      <c r="R12" s="14" t="s">
        <v>35</v>
      </c>
      <c r="S12" s="11"/>
      <c r="T12" s="12"/>
      <c r="U12" s="12"/>
      <c r="V12" s="12"/>
      <c r="W12" s="12"/>
      <c r="X12" s="12"/>
      <c r="Y12" s="12"/>
      <c r="Z12" s="12"/>
      <c r="AA12" s="12"/>
      <c r="AB12" s="12"/>
      <c r="AC12" s="12"/>
      <c r="AD12" s="12"/>
      <c r="AE12" s="12"/>
      <c r="AF12" s="12"/>
      <c r="AG12" s="12"/>
      <c r="AH12" s="12"/>
      <c r="AI12" s="12"/>
      <c r="AJ12" s="12"/>
      <c r="AK12" s="12"/>
      <c r="AL12" s="12"/>
      <c r="AM12" s="12"/>
      <c r="AN12" s="12"/>
      <c r="AO12" s="12"/>
      <c r="AP12" s="12"/>
      <c r="AQ12" s="12"/>
      <c r="AR12" s="12"/>
      <c r="AS12" s="12"/>
      <c r="AT12" s="12"/>
      <c r="AU12" s="12"/>
      <c r="AV12" s="12"/>
      <c r="AW12" s="12"/>
      <c r="AX12" s="12"/>
      <c r="AY12" s="12"/>
      <c r="AZ12" s="12"/>
      <c r="BA12" s="12"/>
      <c r="BB12" s="12"/>
      <c r="BC12" s="12"/>
      <c r="BD12" s="12"/>
      <c r="BE12" s="12"/>
      <c r="BF12" s="12"/>
      <c r="BG12" s="12"/>
    </row>
    <row r="13" spans="1:59" s="13" customFormat="1" ht="21.6" customHeight="1" x14ac:dyDescent="0.2">
      <c r="A13" s="9"/>
      <c r="B13" s="10"/>
      <c r="C13" s="58"/>
      <c r="D13" s="61"/>
      <c r="E13" s="106" t="s">
        <v>21</v>
      </c>
      <c r="F13" s="108"/>
      <c r="G13" s="65" t="s">
        <v>25</v>
      </c>
      <c r="H13" s="92" t="s">
        <v>22</v>
      </c>
      <c r="I13" s="62" t="s">
        <v>22</v>
      </c>
      <c r="J13" s="58"/>
      <c r="K13" s="63"/>
      <c r="L13" s="74"/>
      <c r="M13" s="74"/>
      <c r="N13" s="63"/>
      <c r="O13" s="63"/>
      <c r="P13" s="74"/>
      <c r="Q13" s="74"/>
      <c r="R13" s="63"/>
      <c r="S13" s="11"/>
      <c r="T13" s="12"/>
      <c r="U13" s="12"/>
      <c r="V13" s="12"/>
      <c r="W13" s="12"/>
      <c r="X13" s="12"/>
      <c r="Y13" s="12"/>
      <c r="Z13" s="12"/>
      <c r="AA13" s="12"/>
      <c r="AB13" s="12"/>
      <c r="AC13" s="12"/>
      <c r="AD13" s="12"/>
      <c r="AE13" s="12"/>
      <c r="AF13" s="12"/>
      <c r="AG13" s="12"/>
      <c r="AH13" s="12"/>
      <c r="AI13" s="12"/>
      <c r="AJ13" s="12"/>
      <c r="AK13" s="12"/>
      <c r="AL13" s="12"/>
      <c r="AM13" s="12"/>
      <c r="AN13" s="12"/>
      <c r="AO13" s="12"/>
      <c r="AP13" s="12"/>
      <c r="AQ13" s="12"/>
      <c r="AR13" s="12"/>
      <c r="AS13" s="12"/>
      <c r="AT13" s="12"/>
      <c r="AU13" s="12"/>
      <c r="AV13" s="12"/>
      <c r="AW13" s="12"/>
      <c r="AX13" s="12"/>
      <c r="AY13" s="12"/>
      <c r="AZ13" s="12"/>
      <c r="BA13" s="12"/>
      <c r="BB13" s="12"/>
      <c r="BC13" s="12"/>
      <c r="BD13" s="12"/>
      <c r="BE13" s="12"/>
      <c r="BF13" s="12"/>
      <c r="BG13" s="12"/>
    </row>
    <row r="14" spans="1:59" x14ac:dyDescent="0.3">
      <c r="A14" s="7"/>
      <c r="B14" s="4"/>
      <c r="C14" s="60">
        <v>1</v>
      </c>
      <c r="D14" s="69"/>
      <c r="E14" s="15"/>
      <c r="F14" s="15"/>
      <c r="G14" s="73">
        <f>IF(COUNT(E14:F14)=0,0,AVERAGE(E14:F14))</f>
        <v>0</v>
      </c>
      <c r="H14" s="93" t="str">
        <f t="shared" ref="H14:H53" si="0">IF(OR(ISNUMBER(Sample_1),ISNUMBER(Sample_2)),Sample_ave,"")</f>
        <v/>
      </c>
      <c r="I14" s="90" t="str">
        <f>H14</f>
        <v/>
      </c>
      <c r="J14" s="69"/>
      <c r="K14" s="69">
        <v>0.1</v>
      </c>
      <c r="L14" s="75" t="e">
        <f t="shared" ref="L14:L53" si="1">Absorbance*Factor*12.04/Extract_vol*100/Sample_weight*1/1000*162/180</f>
        <v>#VALUE!</v>
      </c>
      <c r="M14" s="72" t="str">
        <f t="shared" ref="M14:M53" si="2">IF(ISERROR(Starch_g_100g),"",Starch_g_100g)</f>
        <v/>
      </c>
      <c r="N14" s="70" t="str">
        <f>M14</f>
        <v/>
      </c>
      <c r="O14" s="69"/>
      <c r="P14" s="75" t="e">
        <f>Starch_g_100g*100/(100-Moisture)</f>
        <v>#VALUE!</v>
      </c>
      <c r="Q14" s="72" t="str">
        <f>IF(OR(ISBLANK(M14),ISBLANK(Moisture),ISERROR(Starch_g_100g_dwb)),"",Starch_g_100g_dwb)</f>
        <v/>
      </c>
      <c r="R14" s="70" t="str">
        <f>Q14</f>
        <v/>
      </c>
      <c r="S14" s="4"/>
      <c r="T14" s="6"/>
      <c r="U14" s="6"/>
      <c r="V14" s="6"/>
      <c r="W14" s="6"/>
      <c r="X14" s="6"/>
      <c r="Y14" s="6"/>
      <c r="Z14" s="6"/>
      <c r="AA14" s="6"/>
      <c r="AB14" s="6"/>
      <c r="AC14" s="6"/>
      <c r="AD14" s="6"/>
      <c r="AE14" s="6"/>
      <c r="AF14" s="6"/>
      <c r="AG14" s="6"/>
      <c r="AH14" s="6"/>
      <c r="AI14" s="6"/>
      <c r="AJ14" s="6"/>
      <c r="AK14" s="6"/>
      <c r="AL14" s="6"/>
      <c r="AM14" s="6"/>
      <c r="AN14" s="6"/>
      <c r="AO14" s="6"/>
      <c r="AP14" s="6"/>
      <c r="AQ14" s="6"/>
      <c r="AR14" s="6"/>
      <c r="AS14" s="6"/>
      <c r="AT14" s="6"/>
      <c r="AU14" s="6"/>
      <c r="AV14" s="6"/>
      <c r="AW14" s="6"/>
      <c r="AX14" s="6"/>
      <c r="AY14" s="6"/>
      <c r="AZ14" s="6"/>
      <c r="BA14" s="6"/>
      <c r="BB14" s="6"/>
      <c r="BC14" s="6"/>
      <c r="BD14" s="6"/>
      <c r="BE14" s="6"/>
      <c r="BF14" s="6"/>
      <c r="BG14" s="6"/>
    </row>
    <row r="15" spans="1:59" x14ac:dyDescent="0.3">
      <c r="A15" s="7"/>
      <c r="B15" s="4"/>
      <c r="C15" s="60">
        <v>2</v>
      </c>
      <c r="D15" s="69"/>
      <c r="E15" s="15"/>
      <c r="F15" s="15"/>
      <c r="G15" s="73">
        <f t="shared" ref="G15:G53" si="3">IF(COUNT(E15:F15)=0,0,AVERAGE(E15:F15))</f>
        <v>0</v>
      </c>
      <c r="H15" s="93" t="str">
        <f t="shared" si="0"/>
        <v/>
      </c>
      <c r="I15" s="90" t="str">
        <f t="shared" ref="I15:I53" si="4">H15</f>
        <v/>
      </c>
      <c r="J15" s="69"/>
      <c r="K15" s="69">
        <v>0.1</v>
      </c>
      <c r="L15" s="75" t="e">
        <f t="shared" si="1"/>
        <v>#VALUE!</v>
      </c>
      <c r="M15" s="72" t="str">
        <f t="shared" si="2"/>
        <v/>
      </c>
      <c r="N15" s="70" t="str">
        <f t="shared" ref="N15:N53" si="5">M15</f>
        <v/>
      </c>
      <c r="O15" s="69"/>
      <c r="P15" s="75" t="e">
        <f t="shared" ref="P15:P53" si="6">Starch_g_100g*100/(100-Moisture)</f>
        <v>#VALUE!</v>
      </c>
      <c r="Q15" s="72" t="str">
        <f t="shared" ref="Q15:Q53" si="7">IF(OR(ISBLANK(M15),ISBLANK(Moisture),ISERROR(Starch_g_100g_dwb)),"",Starch_g_100g_dwb)</f>
        <v/>
      </c>
      <c r="R15" s="70" t="str">
        <f t="shared" ref="R15:R53" si="8">Q15</f>
        <v/>
      </c>
      <c r="S15" s="4"/>
      <c r="T15" s="6"/>
      <c r="U15" s="6"/>
      <c r="V15" s="6"/>
      <c r="W15" s="6"/>
      <c r="X15" s="6"/>
      <c r="Y15" s="6"/>
      <c r="Z15" s="6"/>
      <c r="AA15" s="6"/>
      <c r="AB15" s="6"/>
      <c r="AC15" s="6"/>
      <c r="AD15" s="6"/>
      <c r="AE15" s="6"/>
      <c r="AF15" s="6"/>
      <c r="AG15" s="6"/>
      <c r="AH15" s="6"/>
      <c r="AI15" s="6"/>
      <c r="AJ15" s="6"/>
      <c r="AK15" s="6"/>
      <c r="AL15" s="6"/>
      <c r="AM15" s="6"/>
      <c r="AN15" s="6"/>
      <c r="AO15" s="6"/>
      <c r="AP15" s="6"/>
      <c r="AQ15" s="6"/>
      <c r="AR15" s="6"/>
      <c r="AS15" s="6"/>
      <c r="AT15" s="6"/>
      <c r="AU15" s="6"/>
      <c r="AV15" s="6"/>
      <c r="AW15" s="6"/>
      <c r="AX15" s="6"/>
      <c r="AY15" s="6"/>
      <c r="AZ15" s="6"/>
      <c r="BA15" s="6"/>
      <c r="BB15" s="6"/>
      <c r="BC15" s="6"/>
      <c r="BD15" s="6"/>
      <c r="BE15" s="6"/>
      <c r="BF15" s="6"/>
      <c r="BG15" s="6"/>
    </row>
    <row r="16" spans="1:59" x14ac:dyDescent="0.3">
      <c r="A16" s="7"/>
      <c r="B16" s="4"/>
      <c r="C16" s="60">
        <v>3</v>
      </c>
      <c r="D16" s="69"/>
      <c r="E16" s="15"/>
      <c r="F16" s="15"/>
      <c r="G16" s="73">
        <f t="shared" si="3"/>
        <v>0</v>
      </c>
      <c r="H16" s="93" t="str">
        <f t="shared" si="0"/>
        <v/>
      </c>
      <c r="I16" s="90" t="str">
        <f t="shared" si="4"/>
        <v/>
      </c>
      <c r="J16" s="69"/>
      <c r="K16" s="69">
        <v>0.1</v>
      </c>
      <c r="L16" s="75" t="e">
        <f t="shared" si="1"/>
        <v>#VALUE!</v>
      </c>
      <c r="M16" s="72" t="str">
        <f t="shared" si="2"/>
        <v/>
      </c>
      <c r="N16" s="70" t="str">
        <f t="shared" si="5"/>
        <v/>
      </c>
      <c r="O16" s="69"/>
      <c r="P16" s="75" t="e">
        <f t="shared" si="6"/>
        <v>#VALUE!</v>
      </c>
      <c r="Q16" s="72" t="str">
        <f t="shared" si="7"/>
        <v/>
      </c>
      <c r="R16" s="70" t="str">
        <f t="shared" si="8"/>
        <v/>
      </c>
      <c r="S16" s="4"/>
      <c r="T16" s="6"/>
      <c r="U16" s="6"/>
      <c r="V16" s="6"/>
      <c r="W16" s="6"/>
      <c r="X16" s="6"/>
      <c r="Y16" s="6"/>
      <c r="Z16" s="6"/>
      <c r="AA16" s="6"/>
      <c r="AB16" s="6"/>
      <c r="AC16" s="6"/>
      <c r="AD16" s="6"/>
      <c r="AE16" s="6"/>
      <c r="AF16" s="6"/>
      <c r="AG16" s="6"/>
      <c r="AH16" s="6"/>
      <c r="AI16" s="6"/>
      <c r="AJ16" s="6"/>
      <c r="AK16" s="6"/>
      <c r="AL16" s="6"/>
      <c r="AM16" s="6"/>
      <c r="AN16" s="6"/>
      <c r="AO16" s="6"/>
      <c r="AP16" s="6"/>
      <c r="AQ16" s="6"/>
      <c r="AR16" s="6"/>
      <c r="AS16" s="6"/>
      <c r="AT16" s="6"/>
      <c r="AU16" s="6"/>
      <c r="AV16" s="6"/>
      <c r="AW16" s="6"/>
      <c r="AX16" s="6"/>
      <c r="AY16" s="6"/>
      <c r="AZ16" s="6"/>
      <c r="BA16" s="6"/>
      <c r="BB16" s="6"/>
      <c r="BC16" s="6"/>
      <c r="BD16" s="6"/>
      <c r="BE16" s="6"/>
      <c r="BF16" s="6"/>
      <c r="BG16" s="6"/>
    </row>
    <row r="17" spans="1:59" x14ac:dyDescent="0.3">
      <c r="A17" s="7"/>
      <c r="B17" s="4"/>
      <c r="C17" s="60">
        <v>4</v>
      </c>
      <c r="D17" s="69"/>
      <c r="E17" s="15"/>
      <c r="F17" s="15"/>
      <c r="G17" s="73">
        <f t="shared" si="3"/>
        <v>0</v>
      </c>
      <c r="H17" s="93" t="str">
        <f t="shared" si="0"/>
        <v/>
      </c>
      <c r="I17" s="90" t="str">
        <f t="shared" si="4"/>
        <v/>
      </c>
      <c r="J17" s="69"/>
      <c r="K17" s="69">
        <v>0.1</v>
      </c>
      <c r="L17" s="75" t="e">
        <f t="shared" si="1"/>
        <v>#VALUE!</v>
      </c>
      <c r="M17" s="72" t="str">
        <f t="shared" si="2"/>
        <v/>
      </c>
      <c r="N17" s="70" t="str">
        <f t="shared" si="5"/>
        <v/>
      </c>
      <c r="O17" s="69"/>
      <c r="P17" s="75" t="e">
        <f t="shared" si="6"/>
        <v>#VALUE!</v>
      </c>
      <c r="Q17" s="72" t="str">
        <f t="shared" si="7"/>
        <v/>
      </c>
      <c r="R17" s="70" t="str">
        <f t="shared" si="8"/>
        <v/>
      </c>
      <c r="S17" s="4"/>
      <c r="T17" s="6"/>
      <c r="U17" s="6"/>
      <c r="V17" s="6"/>
      <c r="W17" s="6"/>
      <c r="X17" s="6"/>
      <c r="Y17" s="6"/>
      <c r="Z17" s="6"/>
      <c r="AA17" s="6"/>
      <c r="AB17" s="6"/>
      <c r="AC17" s="6"/>
      <c r="AD17" s="6"/>
      <c r="AE17" s="6"/>
      <c r="AF17" s="6"/>
      <c r="AG17" s="6"/>
      <c r="AH17" s="6"/>
      <c r="AI17" s="6"/>
      <c r="AJ17" s="6"/>
      <c r="AK17" s="6"/>
      <c r="AL17" s="6"/>
      <c r="AM17" s="6"/>
      <c r="AN17" s="6"/>
      <c r="AO17" s="6"/>
      <c r="AP17" s="6"/>
      <c r="AQ17" s="6"/>
      <c r="AR17" s="6"/>
      <c r="AS17" s="6"/>
      <c r="AT17" s="6"/>
      <c r="AU17" s="6"/>
      <c r="AV17" s="6"/>
      <c r="AW17" s="6"/>
      <c r="AX17" s="6"/>
      <c r="AY17" s="6"/>
      <c r="AZ17" s="6"/>
      <c r="BA17" s="6"/>
      <c r="BB17" s="6"/>
      <c r="BC17" s="6"/>
      <c r="BD17" s="6"/>
      <c r="BE17" s="6"/>
      <c r="BF17" s="6"/>
      <c r="BG17" s="6"/>
    </row>
    <row r="18" spans="1:59" x14ac:dyDescent="0.3">
      <c r="A18" s="7"/>
      <c r="B18" s="4"/>
      <c r="C18" s="60">
        <v>5</v>
      </c>
      <c r="D18" s="69"/>
      <c r="E18" s="15"/>
      <c r="F18" s="15"/>
      <c r="G18" s="73">
        <f t="shared" si="3"/>
        <v>0</v>
      </c>
      <c r="H18" s="93" t="str">
        <f t="shared" si="0"/>
        <v/>
      </c>
      <c r="I18" s="90" t="str">
        <f t="shared" si="4"/>
        <v/>
      </c>
      <c r="J18" s="69"/>
      <c r="K18" s="69">
        <v>0.1</v>
      </c>
      <c r="L18" s="75" t="e">
        <f t="shared" si="1"/>
        <v>#VALUE!</v>
      </c>
      <c r="M18" s="72" t="str">
        <f t="shared" si="2"/>
        <v/>
      </c>
      <c r="N18" s="70" t="str">
        <f t="shared" si="5"/>
        <v/>
      </c>
      <c r="O18" s="69"/>
      <c r="P18" s="75" t="e">
        <f t="shared" si="6"/>
        <v>#VALUE!</v>
      </c>
      <c r="Q18" s="72" t="str">
        <f t="shared" si="7"/>
        <v/>
      </c>
      <c r="R18" s="70" t="str">
        <f t="shared" si="8"/>
        <v/>
      </c>
      <c r="S18" s="4"/>
      <c r="T18" s="6"/>
      <c r="U18" s="6"/>
      <c r="V18" s="6"/>
      <c r="W18" s="6"/>
      <c r="X18" s="6"/>
      <c r="Y18" s="6"/>
      <c r="Z18" s="6"/>
      <c r="AA18" s="6"/>
      <c r="AB18" s="6"/>
      <c r="AC18" s="6"/>
      <c r="AD18" s="6"/>
      <c r="AE18" s="6"/>
      <c r="AF18" s="6"/>
      <c r="AG18" s="6"/>
      <c r="AH18" s="6"/>
      <c r="AI18" s="6"/>
      <c r="AJ18" s="6"/>
      <c r="AK18" s="6"/>
      <c r="AL18" s="6"/>
      <c r="AM18" s="6"/>
      <c r="AN18" s="6"/>
      <c r="AO18" s="6"/>
      <c r="AP18" s="6"/>
      <c r="AQ18" s="6"/>
      <c r="AR18" s="6"/>
      <c r="AS18" s="6"/>
      <c r="AT18" s="6"/>
      <c r="AU18" s="6"/>
      <c r="AV18" s="6"/>
      <c r="AW18" s="6"/>
      <c r="AX18" s="6"/>
      <c r="AY18" s="6"/>
      <c r="AZ18" s="6"/>
      <c r="BA18" s="6"/>
      <c r="BB18" s="6"/>
      <c r="BC18" s="6"/>
      <c r="BD18" s="6"/>
      <c r="BE18" s="6"/>
      <c r="BF18" s="6"/>
      <c r="BG18" s="6"/>
    </row>
    <row r="19" spans="1:59" x14ac:dyDescent="0.3">
      <c r="A19" s="7"/>
      <c r="B19" s="4"/>
      <c r="C19" s="60">
        <v>6</v>
      </c>
      <c r="D19" s="69"/>
      <c r="E19" s="15"/>
      <c r="F19" s="15"/>
      <c r="G19" s="73">
        <f t="shared" si="3"/>
        <v>0</v>
      </c>
      <c r="H19" s="93" t="str">
        <f t="shared" si="0"/>
        <v/>
      </c>
      <c r="I19" s="90" t="str">
        <f t="shared" si="4"/>
        <v/>
      </c>
      <c r="J19" s="69"/>
      <c r="K19" s="69">
        <v>0.1</v>
      </c>
      <c r="L19" s="75" t="e">
        <f t="shared" si="1"/>
        <v>#VALUE!</v>
      </c>
      <c r="M19" s="72" t="str">
        <f t="shared" si="2"/>
        <v/>
      </c>
      <c r="N19" s="70" t="str">
        <f t="shared" si="5"/>
        <v/>
      </c>
      <c r="O19" s="69"/>
      <c r="P19" s="75" t="e">
        <f t="shared" si="6"/>
        <v>#VALUE!</v>
      </c>
      <c r="Q19" s="72" t="str">
        <f t="shared" si="7"/>
        <v/>
      </c>
      <c r="R19" s="70" t="str">
        <f t="shared" si="8"/>
        <v/>
      </c>
      <c r="S19" s="4"/>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6"/>
      <c r="AV19" s="6"/>
      <c r="AW19" s="6"/>
      <c r="AX19" s="6"/>
      <c r="AY19" s="6"/>
      <c r="AZ19" s="6"/>
      <c r="BA19" s="6"/>
      <c r="BB19" s="6"/>
      <c r="BC19" s="6"/>
      <c r="BD19" s="6"/>
      <c r="BE19" s="6"/>
      <c r="BF19" s="6"/>
      <c r="BG19" s="6"/>
    </row>
    <row r="20" spans="1:59" x14ac:dyDescent="0.3">
      <c r="A20" s="7"/>
      <c r="B20" s="4"/>
      <c r="C20" s="60">
        <v>7</v>
      </c>
      <c r="D20" s="69"/>
      <c r="E20" s="15"/>
      <c r="F20" s="15"/>
      <c r="G20" s="73">
        <f t="shared" si="3"/>
        <v>0</v>
      </c>
      <c r="H20" s="93" t="str">
        <f t="shared" si="0"/>
        <v/>
      </c>
      <c r="I20" s="90" t="str">
        <f t="shared" si="4"/>
        <v/>
      </c>
      <c r="J20" s="69"/>
      <c r="K20" s="69">
        <v>0.1</v>
      </c>
      <c r="L20" s="75" t="e">
        <f t="shared" si="1"/>
        <v>#VALUE!</v>
      </c>
      <c r="M20" s="72" t="str">
        <f t="shared" si="2"/>
        <v/>
      </c>
      <c r="N20" s="70" t="str">
        <f t="shared" si="5"/>
        <v/>
      </c>
      <c r="O20" s="69"/>
      <c r="P20" s="75" t="e">
        <f t="shared" si="6"/>
        <v>#VALUE!</v>
      </c>
      <c r="Q20" s="72" t="str">
        <f t="shared" si="7"/>
        <v/>
      </c>
      <c r="R20" s="70" t="str">
        <f t="shared" si="8"/>
        <v/>
      </c>
      <c r="S20" s="4"/>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6"/>
      <c r="AV20" s="6"/>
      <c r="AW20" s="6"/>
      <c r="AX20" s="6"/>
      <c r="AY20" s="6"/>
      <c r="AZ20" s="6"/>
      <c r="BA20" s="6"/>
      <c r="BB20" s="6"/>
      <c r="BC20" s="6"/>
      <c r="BD20" s="6"/>
      <c r="BE20" s="6"/>
      <c r="BF20" s="6"/>
      <c r="BG20" s="6"/>
    </row>
    <row r="21" spans="1:59" x14ac:dyDescent="0.3">
      <c r="A21" s="7"/>
      <c r="B21" s="4"/>
      <c r="C21" s="60">
        <v>8</v>
      </c>
      <c r="D21" s="69"/>
      <c r="E21" s="15"/>
      <c r="F21" s="15"/>
      <c r="G21" s="73">
        <f t="shared" si="3"/>
        <v>0</v>
      </c>
      <c r="H21" s="93" t="str">
        <f t="shared" si="0"/>
        <v/>
      </c>
      <c r="I21" s="90" t="str">
        <f t="shared" si="4"/>
        <v/>
      </c>
      <c r="J21" s="69"/>
      <c r="K21" s="69">
        <v>0.1</v>
      </c>
      <c r="L21" s="75" t="e">
        <f t="shared" si="1"/>
        <v>#VALUE!</v>
      </c>
      <c r="M21" s="72" t="str">
        <f t="shared" si="2"/>
        <v/>
      </c>
      <c r="N21" s="70" t="str">
        <f t="shared" si="5"/>
        <v/>
      </c>
      <c r="O21" s="69"/>
      <c r="P21" s="75" t="e">
        <f t="shared" si="6"/>
        <v>#VALUE!</v>
      </c>
      <c r="Q21" s="72" t="str">
        <f t="shared" si="7"/>
        <v/>
      </c>
      <c r="R21" s="70" t="str">
        <f t="shared" si="8"/>
        <v/>
      </c>
      <c r="S21" s="4"/>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row>
    <row r="22" spans="1:59" x14ac:dyDescent="0.3">
      <c r="A22" s="7"/>
      <c r="B22" s="4"/>
      <c r="C22" s="60">
        <v>9</v>
      </c>
      <c r="D22" s="69"/>
      <c r="E22" s="15"/>
      <c r="F22" s="15"/>
      <c r="G22" s="73">
        <f t="shared" si="3"/>
        <v>0</v>
      </c>
      <c r="H22" s="93" t="str">
        <f t="shared" si="0"/>
        <v/>
      </c>
      <c r="I22" s="90" t="str">
        <f t="shared" si="4"/>
        <v/>
      </c>
      <c r="J22" s="69"/>
      <c r="K22" s="69">
        <v>0.1</v>
      </c>
      <c r="L22" s="75" t="e">
        <f t="shared" si="1"/>
        <v>#VALUE!</v>
      </c>
      <c r="M22" s="72" t="str">
        <f t="shared" si="2"/>
        <v/>
      </c>
      <c r="N22" s="70" t="str">
        <f t="shared" si="5"/>
        <v/>
      </c>
      <c r="O22" s="69"/>
      <c r="P22" s="75" t="e">
        <f t="shared" si="6"/>
        <v>#VALUE!</v>
      </c>
      <c r="Q22" s="72" t="str">
        <f t="shared" si="7"/>
        <v/>
      </c>
      <c r="R22" s="70" t="str">
        <f t="shared" si="8"/>
        <v/>
      </c>
      <c r="S22" s="4"/>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row>
    <row r="23" spans="1:59" x14ac:dyDescent="0.3">
      <c r="A23" s="7"/>
      <c r="B23" s="4"/>
      <c r="C23" s="60">
        <v>10</v>
      </c>
      <c r="D23" s="69"/>
      <c r="E23" s="15"/>
      <c r="F23" s="15"/>
      <c r="G23" s="73">
        <f t="shared" si="3"/>
        <v>0</v>
      </c>
      <c r="H23" s="93" t="str">
        <f t="shared" si="0"/>
        <v/>
      </c>
      <c r="I23" s="90" t="str">
        <f t="shared" si="4"/>
        <v/>
      </c>
      <c r="J23" s="69"/>
      <c r="K23" s="69">
        <v>0.1</v>
      </c>
      <c r="L23" s="75" t="e">
        <f t="shared" si="1"/>
        <v>#VALUE!</v>
      </c>
      <c r="M23" s="72" t="str">
        <f t="shared" si="2"/>
        <v/>
      </c>
      <c r="N23" s="70" t="str">
        <f t="shared" si="5"/>
        <v/>
      </c>
      <c r="O23" s="69"/>
      <c r="P23" s="75" t="e">
        <f t="shared" si="6"/>
        <v>#VALUE!</v>
      </c>
      <c r="Q23" s="72" t="str">
        <f t="shared" si="7"/>
        <v/>
      </c>
      <c r="R23" s="70" t="str">
        <f t="shared" si="8"/>
        <v/>
      </c>
      <c r="S23" s="4"/>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row>
    <row r="24" spans="1:59" x14ac:dyDescent="0.3">
      <c r="A24" s="7"/>
      <c r="B24" s="4"/>
      <c r="C24" s="60">
        <v>11</v>
      </c>
      <c r="D24" s="69"/>
      <c r="E24" s="15"/>
      <c r="F24" s="15"/>
      <c r="G24" s="73">
        <f t="shared" si="3"/>
        <v>0</v>
      </c>
      <c r="H24" s="93" t="str">
        <f t="shared" si="0"/>
        <v/>
      </c>
      <c r="I24" s="90" t="str">
        <f t="shared" si="4"/>
        <v/>
      </c>
      <c r="J24" s="69"/>
      <c r="K24" s="69">
        <v>0.1</v>
      </c>
      <c r="L24" s="75" t="e">
        <f t="shared" si="1"/>
        <v>#VALUE!</v>
      </c>
      <c r="M24" s="72" t="str">
        <f t="shared" si="2"/>
        <v/>
      </c>
      <c r="N24" s="70" t="str">
        <f t="shared" si="5"/>
        <v/>
      </c>
      <c r="O24" s="69"/>
      <c r="P24" s="75" t="e">
        <f t="shared" si="6"/>
        <v>#VALUE!</v>
      </c>
      <c r="Q24" s="72" t="str">
        <f t="shared" si="7"/>
        <v/>
      </c>
      <c r="R24" s="70" t="str">
        <f t="shared" si="8"/>
        <v/>
      </c>
      <c r="S24" s="4"/>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row>
    <row r="25" spans="1:59" x14ac:dyDescent="0.3">
      <c r="A25" s="7"/>
      <c r="B25" s="4"/>
      <c r="C25" s="60">
        <v>12</v>
      </c>
      <c r="D25" s="69"/>
      <c r="E25" s="15"/>
      <c r="F25" s="15"/>
      <c r="G25" s="73">
        <f t="shared" si="3"/>
        <v>0</v>
      </c>
      <c r="H25" s="93" t="str">
        <f t="shared" si="0"/>
        <v/>
      </c>
      <c r="I25" s="90" t="str">
        <f t="shared" si="4"/>
        <v/>
      </c>
      <c r="J25" s="69"/>
      <c r="K25" s="69">
        <v>0.1</v>
      </c>
      <c r="L25" s="75" t="e">
        <f t="shared" si="1"/>
        <v>#VALUE!</v>
      </c>
      <c r="M25" s="72" t="str">
        <f t="shared" si="2"/>
        <v/>
      </c>
      <c r="N25" s="70" t="str">
        <f t="shared" si="5"/>
        <v/>
      </c>
      <c r="O25" s="69"/>
      <c r="P25" s="75" t="e">
        <f t="shared" si="6"/>
        <v>#VALUE!</v>
      </c>
      <c r="Q25" s="72" t="str">
        <f t="shared" si="7"/>
        <v/>
      </c>
      <c r="R25" s="70" t="str">
        <f t="shared" si="8"/>
        <v/>
      </c>
      <c r="S25" s="4"/>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row>
    <row r="26" spans="1:59" x14ac:dyDescent="0.3">
      <c r="A26" s="7"/>
      <c r="B26" s="4"/>
      <c r="C26" s="60">
        <v>13</v>
      </c>
      <c r="D26" s="69"/>
      <c r="E26" s="15"/>
      <c r="F26" s="15"/>
      <c r="G26" s="73">
        <f t="shared" si="3"/>
        <v>0</v>
      </c>
      <c r="H26" s="93" t="str">
        <f t="shared" si="0"/>
        <v/>
      </c>
      <c r="I26" s="90" t="str">
        <f t="shared" si="4"/>
        <v/>
      </c>
      <c r="J26" s="69"/>
      <c r="K26" s="69">
        <v>0.1</v>
      </c>
      <c r="L26" s="75" t="e">
        <f t="shared" si="1"/>
        <v>#VALUE!</v>
      </c>
      <c r="M26" s="72" t="str">
        <f t="shared" si="2"/>
        <v/>
      </c>
      <c r="N26" s="70" t="str">
        <f t="shared" si="5"/>
        <v/>
      </c>
      <c r="O26" s="69"/>
      <c r="P26" s="75" t="e">
        <f t="shared" si="6"/>
        <v>#VALUE!</v>
      </c>
      <c r="Q26" s="72" t="str">
        <f t="shared" si="7"/>
        <v/>
      </c>
      <c r="R26" s="70" t="str">
        <f t="shared" si="8"/>
        <v/>
      </c>
      <c r="S26" s="4"/>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row>
    <row r="27" spans="1:59" x14ac:dyDescent="0.3">
      <c r="A27" s="7"/>
      <c r="B27" s="4"/>
      <c r="C27" s="60">
        <v>14</v>
      </c>
      <c r="D27" s="69"/>
      <c r="E27" s="15"/>
      <c r="F27" s="15"/>
      <c r="G27" s="73">
        <f t="shared" si="3"/>
        <v>0</v>
      </c>
      <c r="H27" s="93" t="str">
        <f t="shared" si="0"/>
        <v/>
      </c>
      <c r="I27" s="90" t="str">
        <f t="shared" si="4"/>
        <v/>
      </c>
      <c r="J27" s="69"/>
      <c r="K27" s="69">
        <v>0.1</v>
      </c>
      <c r="L27" s="75" t="e">
        <f t="shared" si="1"/>
        <v>#VALUE!</v>
      </c>
      <c r="M27" s="72" t="str">
        <f t="shared" si="2"/>
        <v/>
      </c>
      <c r="N27" s="70" t="str">
        <f t="shared" si="5"/>
        <v/>
      </c>
      <c r="O27" s="69"/>
      <c r="P27" s="75" t="e">
        <f t="shared" si="6"/>
        <v>#VALUE!</v>
      </c>
      <c r="Q27" s="72" t="str">
        <f t="shared" si="7"/>
        <v/>
      </c>
      <c r="R27" s="70" t="str">
        <f t="shared" si="8"/>
        <v/>
      </c>
      <c r="S27" s="4"/>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row>
    <row r="28" spans="1:59" x14ac:dyDescent="0.3">
      <c r="A28" s="7"/>
      <c r="B28" s="4"/>
      <c r="C28" s="60">
        <v>15</v>
      </c>
      <c r="D28" s="69"/>
      <c r="E28" s="15"/>
      <c r="F28" s="15"/>
      <c r="G28" s="73">
        <f t="shared" si="3"/>
        <v>0</v>
      </c>
      <c r="H28" s="93" t="str">
        <f t="shared" si="0"/>
        <v/>
      </c>
      <c r="I28" s="90" t="str">
        <f t="shared" si="4"/>
        <v/>
      </c>
      <c r="J28" s="69"/>
      <c r="K28" s="69">
        <v>0.1</v>
      </c>
      <c r="L28" s="75" t="e">
        <f t="shared" si="1"/>
        <v>#VALUE!</v>
      </c>
      <c r="M28" s="72" t="str">
        <f t="shared" si="2"/>
        <v/>
      </c>
      <c r="N28" s="70" t="str">
        <f t="shared" si="5"/>
        <v/>
      </c>
      <c r="O28" s="69"/>
      <c r="P28" s="75" t="e">
        <f t="shared" si="6"/>
        <v>#VALUE!</v>
      </c>
      <c r="Q28" s="72" t="str">
        <f t="shared" si="7"/>
        <v/>
      </c>
      <c r="R28" s="70" t="str">
        <f t="shared" si="8"/>
        <v/>
      </c>
      <c r="S28" s="4"/>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row>
    <row r="29" spans="1:59" x14ac:dyDescent="0.3">
      <c r="A29" s="7"/>
      <c r="B29" s="4"/>
      <c r="C29" s="60">
        <v>16</v>
      </c>
      <c r="D29" s="69"/>
      <c r="E29" s="15"/>
      <c r="F29" s="15"/>
      <c r="G29" s="73">
        <f t="shared" si="3"/>
        <v>0</v>
      </c>
      <c r="H29" s="93" t="str">
        <f t="shared" si="0"/>
        <v/>
      </c>
      <c r="I29" s="90" t="str">
        <f t="shared" si="4"/>
        <v/>
      </c>
      <c r="J29" s="69"/>
      <c r="K29" s="69">
        <v>0.1</v>
      </c>
      <c r="L29" s="75" t="e">
        <f t="shared" si="1"/>
        <v>#VALUE!</v>
      </c>
      <c r="M29" s="72" t="str">
        <f t="shared" si="2"/>
        <v/>
      </c>
      <c r="N29" s="70" t="str">
        <f t="shared" si="5"/>
        <v/>
      </c>
      <c r="O29" s="69"/>
      <c r="P29" s="75" t="e">
        <f t="shared" si="6"/>
        <v>#VALUE!</v>
      </c>
      <c r="Q29" s="72" t="str">
        <f t="shared" si="7"/>
        <v/>
      </c>
      <c r="R29" s="70" t="str">
        <f t="shared" si="8"/>
        <v/>
      </c>
      <c r="S29" s="4"/>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row>
    <row r="30" spans="1:59" x14ac:dyDescent="0.3">
      <c r="A30" s="7"/>
      <c r="B30" s="4"/>
      <c r="C30" s="60">
        <v>17</v>
      </c>
      <c r="D30" s="69"/>
      <c r="E30" s="15"/>
      <c r="F30" s="15"/>
      <c r="G30" s="73">
        <f t="shared" si="3"/>
        <v>0</v>
      </c>
      <c r="H30" s="93" t="str">
        <f t="shared" si="0"/>
        <v/>
      </c>
      <c r="I30" s="90" t="str">
        <f t="shared" si="4"/>
        <v/>
      </c>
      <c r="J30" s="69"/>
      <c r="K30" s="69">
        <v>0.1</v>
      </c>
      <c r="L30" s="75" t="e">
        <f t="shared" si="1"/>
        <v>#VALUE!</v>
      </c>
      <c r="M30" s="72" t="str">
        <f t="shared" si="2"/>
        <v/>
      </c>
      <c r="N30" s="70" t="str">
        <f t="shared" si="5"/>
        <v/>
      </c>
      <c r="O30" s="69"/>
      <c r="P30" s="75" t="e">
        <f t="shared" si="6"/>
        <v>#VALUE!</v>
      </c>
      <c r="Q30" s="72" t="str">
        <f t="shared" si="7"/>
        <v/>
      </c>
      <c r="R30" s="70" t="str">
        <f t="shared" si="8"/>
        <v/>
      </c>
      <c r="S30" s="4"/>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row>
    <row r="31" spans="1:59" x14ac:dyDescent="0.3">
      <c r="A31" s="7"/>
      <c r="B31" s="4"/>
      <c r="C31" s="60">
        <v>18</v>
      </c>
      <c r="D31" s="69"/>
      <c r="E31" s="15"/>
      <c r="F31" s="15"/>
      <c r="G31" s="73">
        <f t="shared" si="3"/>
        <v>0</v>
      </c>
      <c r="H31" s="93" t="str">
        <f t="shared" si="0"/>
        <v/>
      </c>
      <c r="I31" s="90" t="str">
        <f t="shared" si="4"/>
        <v/>
      </c>
      <c r="J31" s="69"/>
      <c r="K31" s="69">
        <v>0.1</v>
      </c>
      <c r="L31" s="75" t="e">
        <f t="shared" si="1"/>
        <v>#VALUE!</v>
      </c>
      <c r="M31" s="72" t="str">
        <f t="shared" si="2"/>
        <v/>
      </c>
      <c r="N31" s="70" t="str">
        <f t="shared" si="5"/>
        <v/>
      </c>
      <c r="O31" s="69"/>
      <c r="P31" s="75" t="e">
        <f t="shared" si="6"/>
        <v>#VALUE!</v>
      </c>
      <c r="Q31" s="72" t="str">
        <f t="shared" si="7"/>
        <v/>
      </c>
      <c r="R31" s="70" t="str">
        <f t="shared" si="8"/>
        <v/>
      </c>
      <c r="S31" s="4"/>
      <c r="T31" s="6"/>
      <c r="U31" s="6"/>
      <c r="V31" s="6"/>
      <c r="W31" s="6"/>
      <c r="X31" s="6"/>
      <c r="Y31" s="6"/>
      <c r="Z31" s="6"/>
      <c r="AA31" s="6"/>
      <c r="AB31" s="6"/>
      <c r="AC31" s="6"/>
      <c r="AD31" s="6"/>
      <c r="AE31" s="6"/>
      <c r="AF31" s="6"/>
      <c r="AG31" s="6"/>
      <c r="AH31" s="6"/>
      <c r="AI31" s="6"/>
      <c r="AJ31" s="6"/>
      <c r="AK31" s="6"/>
      <c r="AL31" s="6"/>
      <c r="AM31" s="6"/>
      <c r="AN31" s="6"/>
      <c r="AO31" s="6"/>
      <c r="AP31" s="6"/>
      <c r="AQ31" s="6"/>
      <c r="AR31" s="6"/>
      <c r="AS31" s="6"/>
      <c r="AT31" s="6"/>
      <c r="AU31" s="6"/>
      <c r="AV31" s="6"/>
      <c r="AW31" s="6"/>
      <c r="AX31" s="6"/>
      <c r="AY31" s="6"/>
      <c r="AZ31" s="6"/>
      <c r="BA31" s="6"/>
      <c r="BB31" s="6"/>
      <c r="BC31" s="6"/>
      <c r="BD31" s="6"/>
      <c r="BE31" s="6"/>
      <c r="BF31" s="6"/>
      <c r="BG31" s="6"/>
    </row>
    <row r="32" spans="1:59" x14ac:dyDescent="0.3">
      <c r="A32" s="7"/>
      <c r="B32" s="4"/>
      <c r="C32" s="60">
        <v>19</v>
      </c>
      <c r="D32" s="69"/>
      <c r="E32" s="15"/>
      <c r="F32" s="15"/>
      <c r="G32" s="73">
        <f t="shared" si="3"/>
        <v>0</v>
      </c>
      <c r="H32" s="93" t="str">
        <f t="shared" si="0"/>
        <v/>
      </c>
      <c r="I32" s="90" t="str">
        <f t="shared" si="4"/>
        <v/>
      </c>
      <c r="J32" s="69"/>
      <c r="K32" s="69">
        <v>0.1</v>
      </c>
      <c r="L32" s="75" t="e">
        <f t="shared" si="1"/>
        <v>#VALUE!</v>
      </c>
      <c r="M32" s="72" t="str">
        <f t="shared" si="2"/>
        <v/>
      </c>
      <c r="N32" s="70" t="str">
        <f t="shared" si="5"/>
        <v/>
      </c>
      <c r="O32" s="69"/>
      <c r="P32" s="75" t="e">
        <f t="shared" si="6"/>
        <v>#VALUE!</v>
      </c>
      <c r="Q32" s="72" t="str">
        <f t="shared" si="7"/>
        <v/>
      </c>
      <c r="R32" s="70" t="str">
        <f t="shared" si="8"/>
        <v/>
      </c>
      <c r="S32" s="4"/>
      <c r="T32" s="6"/>
      <c r="U32" s="6"/>
      <c r="V32" s="6"/>
      <c r="W32" s="6"/>
      <c r="X32" s="6"/>
      <c r="Y32" s="6"/>
      <c r="Z32" s="6"/>
      <c r="AA32" s="6"/>
      <c r="AB32" s="6"/>
      <c r="AC32" s="6"/>
      <c r="AD32" s="6"/>
      <c r="AE32" s="6"/>
      <c r="AF32" s="6"/>
      <c r="AG32" s="6"/>
      <c r="AH32" s="6"/>
      <c r="AI32" s="6"/>
      <c r="AJ32" s="6"/>
      <c r="AK32" s="6"/>
      <c r="AL32" s="6"/>
      <c r="AM32" s="6"/>
      <c r="AN32" s="6"/>
      <c r="AO32" s="6"/>
      <c r="AP32" s="6"/>
      <c r="AQ32" s="6"/>
      <c r="AR32" s="6"/>
      <c r="AS32" s="6"/>
      <c r="AT32" s="6"/>
      <c r="AU32" s="6"/>
      <c r="AV32" s="6"/>
      <c r="AW32" s="6"/>
      <c r="AX32" s="6"/>
      <c r="AY32" s="6"/>
      <c r="AZ32" s="6"/>
      <c r="BA32" s="6"/>
      <c r="BB32" s="6"/>
      <c r="BC32" s="6"/>
      <c r="BD32" s="6"/>
      <c r="BE32" s="6"/>
      <c r="BF32" s="6"/>
      <c r="BG32" s="6"/>
    </row>
    <row r="33" spans="1:59" x14ac:dyDescent="0.3">
      <c r="A33" s="7"/>
      <c r="B33" s="4"/>
      <c r="C33" s="60">
        <v>20</v>
      </c>
      <c r="D33" s="69"/>
      <c r="E33" s="15"/>
      <c r="F33" s="15"/>
      <c r="G33" s="73">
        <f t="shared" si="3"/>
        <v>0</v>
      </c>
      <c r="H33" s="93" t="str">
        <f t="shared" si="0"/>
        <v/>
      </c>
      <c r="I33" s="90" t="str">
        <f t="shared" si="4"/>
        <v/>
      </c>
      <c r="J33" s="69"/>
      <c r="K33" s="69">
        <v>0.1</v>
      </c>
      <c r="L33" s="75" t="e">
        <f t="shared" si="1"/>
        <v>#VALUE!</v>
      </c>
      <c r="M33" s="72" t="str">
        <f t="shared" si="2"/>
        <v/>
      </c>
      <c r="N33" s="70" t="str">
        <f t="shared" si="5"/>
        <v/>
      </c>
      <c r="O33" s="69"/>
      <c r="P33" s="75" t="e">
        <f t="shared" si="6"/>
        <v>#VALUE!</v>
      </c>
      <c r="Q33" s="72" t="str">
        <f t="shared" si="7"/>
        <v/>
      </c>
      <c r="R33" s="70" t="str">
        <f t="shared" si="8"/>
        <v/>
      </c>
      <c r="S33" s="4"/>
      <c r="T33" s="6"/>
      <c r="U33" s="6"/>
      <c r="V33" s="6"/>
      <c r="W33" s="6"/>
      <c r="X33" s="6"/>
      <c r="Y33" s="6"/>
      <c r="Z33" s="6"/>
      <c r="AA33" s="6"/>
      <c r="AB33" s="6"/>
      <c r="AC33" s="6"/>
      <c r="AD33" s="6"/>
      <c r="AE33" s="6"/>
      <c r="AF33" s="6"/>
      <c r="AG33" s="6"/>
      <c r="AH33" s="6"/>
      <c r="AI33" s="6"/>
      <c r="AJ33" s="6"/>
      <c r="AK33" s="6"/>
      <c r="AL33" s="6"/>
      <c r="AM33" s="6"/>
      <c r="AN33" s="6"/>
      <c r="AO33" s="6"/>
      <c r="AP33" s="6"/>
      <c r="AQ33" s="6"/>
      <c r="AR33" s="6"/>
      <c r="AS33" s="6"/>
      <c r="AT33" s="6"/>
      <c r="AU33" s="6"/>
      <c r="AV33" s="6"/>
      <c r="AW33" s="6"/>
      <c r="AX33" s="6"/>
      <c r="AY33" s="6"/>
      <c r="AZ33" s="6"/>
      <c r="BA33" s="6"/>
      <c r="BB33" s="6"/>
      <c r="BC33" s="6"/>
      <c r="BD33" s="6"/>
      <c r="BE33" s="6"/>
      <c r="BF33" s="6"/>
      <c r="BG33" s="6"/>
    </row>
    <row r="34" spans="1:59" x14ac:dyDescent="0.3">
      <c r="A34" s="7"/>
      <c r="B34" s="4"/>
      <c r="C34" s="60">
        <v>21</v>
      </c>
      <c r="D34" s="69"/>
      <c r="E34" s="15"/>
      <c r="F34" s="15"/>
      <c r="G34" s="73">
        <f t="shared" si="3"/>
        <v>0</v>
      </c>
      <c r="H34" s="93" t="str">
        <f t="shared" si="0"/>
        <v/>
      </c>
      <c r="I34" s="90" t="str">
        <f t="shared" si="4"/>
        <v/>
      </c>
      <c r="J34" s="69"/>
      <c r="K34" s="69">
        <v>0.1</v>
      </c>
      <c r="L34" s="75" t="e">
        <f t="shared" si="1"/>
        <v>#VALUE!</v>
      </c>
      <c r="M34" s="72" t="str">
        <f t="shared" si="2"/>
        <v/>
      </c>
      <c r="N34" s="70" t="str">
        <f t="shared" si="5"/>
        <v/>
      </c>
      <c r="O34" s="69"/>
      <c r="P34" s="75" t="e">
        <f t="shared" si="6"/>
        <v>#VALUE!</v>
      </c>
      <c r="Q34" s="72" t="str">
        <f t="shared" si="7"/>
        <v/>
      </c>
      <c r="R34" s="70" t="str">
        <f t="shared" si="8"/>
        <v/>
      </c>
      <c r="S34" s="4"/>
      <c r="T34" s="6"/>
      <c r="U34" s="6"/>
      <c r="V34" s="6"/>
      <c r="W34" s="6"/>
      <c r="X34" s="6"/>
      <c r="Y34" s="6"/>
      <c r="Z34" s="6"/>
      <c r="AA34" s="6"/>
      <c r="AB34" s="6"/>
      <c r="AC34" s="6"/>
      <c r="AD34" s="6"/>
      <c r="AE34" s="6"/>
      <c r="AF34" s="6"/>
      <c r="AG34" s="6"/>
      <c r="AH34" s="6"/>
      <c r="AI34" s="6"/>
      <c r="AJ34" s="6"/>
      <c r="AK34" s="6"/>
      <c r="AL34" s="6"/>
      <c r="AM34" s="6"/>
      <c r="AN34" s="6"/>
      <c r="AO34" s="6"/>
      <c r="AP34" s="6"/>
      <c r="AQ34" s="6"/>
      <c r="AR34" s="6"/>
      <c r="AS34" s="6"/>
      <c r="AT34" s="6"/>
      <c r="AU34" s="6"/>
      <c r="AV34" s="6"/>
      <c r="AW34" s="6"/>
      <c r="AX34" s="6"/>
      <c r="AY34" s="6"/>
      <c r="AZ34" s="6"/>
      <c r="BA34" s="6"/>
      <c r="BB34" s="6"/>
      <c r="BC34" s="6"/>
      <c r="BD34" s="6"/>
      <c r="BE34" s="6"/>
      <c r="BF34" s="6"/>
      <c r="BG34" s="6"/>
    </row>
    <row r="35" spans="1:59" x14ac:dyDescent="0.3">
      <c r="A35" s="7"/>
      <c r="B35" s="4"/>
      <c r="C35" s="60">
        <v>22</v>
      </c>
      <c r="D35" s="69"/>
      <c r="E35" s="15"/>
      <c r="F35" s="15"/>
      <c r="G35" s="73">
        <f t="shared" si="3"/>
        <v>0</v>
      </c>
      <c r="H35" s="93" t="str">
        <f t="shared" si="0"/>
        <v/>
      </c>
      <c r="I35" s="90" t="str">
        <f t="shared" si="4"/>
        <v/>
      </c>
      <c r="J35" s="69"/>
      <c r="K35" s="69">
        <v>0.1</v>
      </c>
      <c r="L35" s="75" t="e">
        <f t="shared" si="1"/>
        <v>#VALUE!</v>
      </c>
      <c r="M35" s="72" t="str">
        <f t="shared" si="2"/>
        <v/>
      </c>
      <c r="N35" s="70" t="str">
        <f t="shared" si="5"/>
        <v/>
      </c>
      <c r="O35" s="69"/>
      <c r="P35" s="75" t="e">
        <f t="shared" si="6"/>
        <v>#VALUE!</v>
      </c>
      <c r="Q35" s="72" t="str">
        <f t="shared" si="7"/>
        <v/>
      </c>
      <c r="R35" s="70" t="str">
        <f t="shared" si="8"/>
        <v/>
      </c>
      <c r="S35" s="4"/>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row>
    <row r="36" spans="1:59" x14ac:dyDescent="0.3">
      <c r="A36" s="7"/>
      <c r="B36" s="4"/>
      <c r="C36" s="60">
        <v>23</v>
      </c>
      <c r="D36" s="69"/>
      <c r="E36" s="15"/>
      <c r="F36" s="15"/>
      <c r="G36" s="73">
        <f t="shared" si="3"/>
        <v>0</v>
      </c>
      <c r="H36" s="93" t="str">
        <f t="shared" si="0"/>
        <v/>
      </c>
      <c r="I36" s="90" t="str">
        <f t="shared" si="4"/>
        <v/>
      </c>
      <c r="J36" s="69"/>
      <c r="K36" s="69">
        <v>0.1</v>
      </c>
      <c r="L36" s="75" t="e">
        <f t="shared" si="1"/>
        <v>#VALUE!</v>
      </c>
      <c r="M36" s="72" t="str">
        <f t="shared" si="2"/>
        <v/>
      </c>
      <c r="N36" s="70" t="str">
        <f t="shared" si="5"/>
        <v/>
      </c>
      <c r="O36" s="69"/>
      <c r="P36" s="75" t="e">
        <f t="shared" si="6"/>
        <v>#VALUE!</v>
      </c>
      <c r="Q36" s="72" t="str">
        <f t="shared" si="7"/>
        <v/>
      </c>
      <c r="R36" s="70" t="str">
        <f t="shared" si="8"/>
        <v/>
      </c>
      <c r="S36" s="4"/>
      <c r="T36" s="6"/>
      <c r="U36" s="6"/>
      <c r="V36" s="6"/>
      <c r="W36" s="6"/>
      <c r="X36" s="6"/>
      <c r="Y36" s="6"/>
      <c r="Z36" s="6"/>
      <c r="AA36" s="6"/>
      <c r="AB36" s="6"/>
      <c r="AC36" s="6"/>
      <c r="AD36" s="6"/>
      <c r="AE36" s="6"/>
      <c r="AF36" s="6"/>
      <c r="AG36" s="6"/>
      <c r="AH36" s="6"/>
      <c r="AI36" s="6"/>
      <c r="AJ36" s="6"/>
      <c r="AK36" s="6"/>
      <c r="AL36" s="6"/>
      <c r="AM36" s="6"/>
      <c r="AN36" s="6"/>
      <c r="AO36" s="6"/>
      <c r="AP36" s="6"/>
      <c r="AQ36" s="6"/>
      <c r="AR36" s="6"/>
      <c r="AS36" s="6"/>
      <c r="AT36" s="6"/>
      <c r="AU36" s="6"/>
      <c r="AV36" s="6"/>
      <c r="AW36" s="6"/>
      <c r="AX36" s="6"/>
      <c r="AY36" s="6"/>
      <c r="AZ36" s="6"/>
      <c r="BA36" s="6"/>
      <c r="BB36" s="6"/>
      <c r="BC36" s="6"/>
      <c r="BD36" s="6"/>
      <c r="BE36" s="6"/>
      <c r="BF36" s="6"/>
      <c r="BG36" s="6"/>
    </row>
    <row r="37" spans="1:59" x14ac:dyDescent="0.3">
      <c r="A37" s="7"/>
      <c r="B37" s="4"/>
      <c r="C37" s="60">
        <v>24</v>
      </c>
      <c r="D37" s="69"/>
      <c r="E37" s="15"/>
      <c r="F37" s="15"/>
      <c r="G37" s="73">
        <f t="shared" si="3"/>
        <v>0</v>
      </c>
      <c r="H37" s="93" t="str">
        <f t="shared" si="0"/>
        <v/>
      </c>
      <c r="I37" s="90" t="str">
        <f t="shared" si="4"/>
        <v/>
      </c>
      <c r="J37" s="69"/>
      <c r="K37" s="69">
        <v>0.1</v>
      </c>
      <c r="L37" s="75" t="e">
        <f t="shared" si="1"/>
        <v>#VALUE!</v>
      </c>
      <c r="M37" s="72" t="str">
        <f t="shared" si="2"/>
        <v/>
      </c>
      <c r="N37" s="70" t="str">
        <f t="shared" si="5"/>
        <v/>
      </c>
      <c r="O37" s="69"/>
      <c r="P37" s="75" t="e">
        <f t="shared" si="6"/>
        <v>#VALUE!</v>
      </c>
      <c r="Q37" s="72" t="str">
        <f t="shared" si="7"/>
        <v/>
      </c>
      <c r="R37" s="70" t="str">
        <f t="shared" si="8"/>
        <v/>
      </c>
      <c r="S37" s="4"/>
      <c r="T37" s="6"/>
      <c r="U37" s="6"/>
      <c r="V37" s="6"/>
      <c r="W37" s="6"/>
      <c r="X37" s="6"/>
      <c r="Y37" s="6"/>
      <c r="Z37" s="6"/>
      <c r="AA37" s="6"/>
      <c r="AB37" s="6"/>
      <c r="AC37" s="6"/>
      <c r="AD37" s="6"/>
      <c r="AE37" s="6"/>
      <c r="AF37" s="6"/>
      <c r="AG37" s="6"/>
      <c r="AH37" s="6"/>
      <c r="AI37" s="6"/>
      <c r="AJ37" s="6"/>
      <c r="AK37" s="6"/>
      <c r="AL37" s="6"/>
      <c r="AM37" s="6"/>
      <c r="AN37" s="6"/>
      <c r="AO37" s="6"/>
      <c r="AP37" s="6"/>
      <c r="AQ37" s="6"/>
      <c r="AR37" s="6"/>
      <c r="AS37" s="6"/>
      <c r="AT37" s="6"/>
      <c r="AU37" s="6"/>
      <c r="AV37" s="6"/>
      <c r="AW37" s="6"/>
      <c r="AX37" s="6"/>
      <c r="AY37" s="6"/>
      <c r="AZ37" s="6"/>
      <c r="BA37" s="6"/>
      <c r="BB37" s="6"/>
      <c r="BC37" s="6"/>
      <c r="BD37" s="6"/>
      <c r="BE37" s="6"/>
      <c r="BF37" s="6"/>
      <c r="BG37" s="6"/>
    </row>
    <row r="38" spans="1:59" x14ac:dyDescent="0.3">
      <c r="A38" s="7"/>
      <c r="B38" s="4"/>
      <c r="C38" s="60">
        <v>25</v>
      </c>
      <c r="D38" s="69"/>
      <c r="E38" s="15"/>
      <c r="F38" s="15"/>
      <c r="G38" s="73">
        <f t="shared" si="3"/>
        <v>0</v>
      </c>
      <c r="H38" s="93" t="str">
        <f t="shared" si="0"/>
        <v/>
      </c>
      <c r="I38" s="90" t="str">
        <f t="shared" si="4"/>
        <v/>
      </c>
      <c r="J38" s="69"/>
      <c r="K38" s="69">
        <v>0.1</v>
      </c>
      <c r="L38" s="75" t="e">
        <f t="shared" si="1"/>
        <v>#VALUE!</v>
      </c>
      <c r="M38" s="72" t="str">
        <f t="shared" si="2"/>
        <v/>
      </c>
      <c r="N38" s="70" t="str">
        <f t="shared" si="5"/>
        <v/>
      </c>
      <c r="O38" s="69"/>
      <c r="P38" s="75" t="e">
        <f t="shared" si="6"/>
        <v>#VALUE!</v>
      </c>
      <c r="Q38" s="72" t="str">
        <f t="shared" si="7"/>
        <v/>
      </c>
      <c r="R38" s="70" t="str">
        <f t="shared" si="8"/>
        <v/>
      </c>
      <c r="S38" s="4"/>
      <c r="T38" s="6"/>
      <c r="U38" s="6"/>
      <c r="V38" s="6"/>
      <c r="W38" s="6"/>
      <c r="X38" s="6"/>
      <c r="Y38" s="6"/>
      <c r="Z38" s="6"/>
      <c r="AA38" s="6"/>
      <c r="AB38" s="6"/>
      <c r="AC38" s="6"/>
      <c r="AD38" s="6"/>
      <c r="AE38" s="6"/>
      <c r="AF38" s="6"/>
      <c r="AG38" s="6"/>
      <c r="AH38" s="6"/>
      <c r="AI38" s="6"/>
      <c r="AJ38" s="6"/>
      <c r="AK38" s="6"/>
      <c r="AL38" s="6"/>
      <c r="AM38" s="6"/>
      <c r="AN38" s="6"/>
      <c r="AO38" s="6"/>
      <c r="AP38" s="6"/>
      <c r="AQ38" s="6"/>
      <c r="AR38" s="6"/>
      <c r="AS38" s="6"/>
      <c r="AT38" s="6"/>
      <c r="AU38" s="6"/>
      <c r="AV38" s="6"/>
      <c r="AW38" s="6"/>
      <c r="AX38" s="6"/>
      <c r="AY38" s="6"/>
      <c r="AZ38" s="6"/>
      <c r="BA38" s="6"/>
      <c r="BB38" s="6"/>
      <c r="BC38" s="6"/>
      <c r="BD38" s="6"/>
      <c r="BE38" s="6"/>
      <c r="BF38" s="6"/>
      <c r="BG38" s="6"/>
    </row>
    <row r="39" spans="1:59" x14ac:dyDescent="0.3">
      <c r="A39" s="7"/>
      <c r="B39" s="4"/>
      <c r="C39" s="60">
        <v>26</v>
      </c>
      <c r="D39" s="69"/>
      <c r="E39" s="15"/>
      <c r="F39" s="15"/>
      <c r="G39" s="73">
        <f t="shared" si="3"/>
        <v>0</v>
      </c>
      <c r="H39" s="93" t="str">
        <f t="shared" si="0"/>
        <v/>
      </c>
      <c r="I39" s="90" t="str">
        <f t="shared" si="4"/>
        <v/>
      </c>
      <c r="J39" s="69"/>
      <c r="K39" s="69">
        <v>0.1</v>
      </c>
      <c r="L39" s="75" t="e">
        <f t="shared" si="1"/>
        <v>#VALUE!</v>
      </c>
      <c r="M39" s="72" t="str">
        <f t="shared" si="2"/>
        <v/>
      </c>
      <c r="N39" s="70" t="str">
        <f t="shared" si="5"/>
        <v/>
      </c>
      <c r="O39" s="69"/>
      <c r="P39" s="75" t="e">
        <f t="shared" si="6"/>
        <v>#VALUE!</v>
      </c>
      <c r="Q39" s="72" t="str">
        <f t="shared" si="7"/>
        <v/>
      </c>
      <c r="R39" s="70" t="str">
        <f t="shared" si="8"/>
        <v/>
      </c>
      <c r="S39" s="4"/>
      <c r="T39" s="6"/>
      <c r="U39" s="6"/>
      <c r="V39" s="6"/>
      <c r="W39" s="6"/>
      <c r="X39" s="6"/>
      <c r="Y39" s="6"/>
      <c r="Z39" s="6"/>
      <c r="AA39" s="6"/>
      <c r="AB39" s="6"/>
      <c r="AC39" s="6"/>
      <c r="AD39" s="6"/>
      <c r="AE39" s="6"/>
      <c r="AF39" s="6"/>
      <c r="AG39" s="6"/>
      <c r="AH39" s="6"/>
      <c r="AI39" s="6"/>
      <c r="AJ39" s="6"/>
      <c r="AK39" s="6"/>
      <c r="AL39" s="6"/>
      <c r="AM39" s="6"/>
      <c r="AN39" s="6"/>
      <c r="AO39" s="6"/>
      <c r="AP39" s="6"/>
      <c r="AQ39" s="6"/>
      <c r="AR39" s="6"/>
      <c r="AS39" s="6"/>
      <c r="AT39" s="6"/>
      <c r="AU39" s="6"/>
      <c r="AV39" s="6"/>
      <c r="AW39" s="6"/>
      <c r="AX39" s="6"/>
      <c r="AY39" s="6"/>
      <c r="AZ39" s="6"/>
      <c r="BA39" s="6"/>
      <c r="BB39" s="6"/>
      <c r="BC39" s="6"/>
      <c r="BD39" s="6"/>
      <c r="BE39" s="6"/>
      <c r="BF39" s="6"/>
      <c r="BG39" s="6"/>
    </row>
    <row r="40" spans="1:59" x14ac:dyDescent="0.3">
      <c r="A40" s="7"/>
      <c r="B40" s="4"/>
      <c r="C40" s="60">
        <v>27</v>
      </c>
      <c r="D40" s="69"/>
      <c r="E40" s="15"/>
      <c r="F40" s="15"/>
      <c r="G40" s="73">
        <f t="shared" si="3"/>
        <v>0</v>
      </c>
      <c r="H40" s="93" t="str">
        <f t="shared" si="0"/>
        <v/>
      </c>
      <c r="I40" s="90" t="str">
        <f t="shared" si="4"/>
        <v/>
      </c>
      <c r="J40" s="69"/>
      <c r="K40" s="69">
        <v>0.1</v>
      </c>
      <c r="L40" s="75" t="e">
        <f t="shared" si="1"/>
        <v>#VALUE!</v>
      </c>
      <c r="M40" s="72" t="str">
        <f t="shared" si="2"/>
        <v/>
      </c>
      <c r="N40" s="70" t="str">
        <f t="shared" si="5"/>
        <v/>
      </c>
      <c r="O40" s="69"/>
      <c r="P40" s="75" t="e">
        <f t="shared" si="6"/>
        <v>#VALUE!</v>
      </c>
      <c r="Q40" s="72" t="str">
        <f t="shared" si="7"/>
        <v/>
      </c>
      <c r="R40" s="70" t="str">
        <f t="shared" si="8"/>
        <v/>
      </c>
      <c r="S40" s="4"/>
      <c r="T40" s="6"/>
      <c r="U40" s="6"/>
      <c r="V40" s="6"/>
      <c r="W40" s="6"/>
      <c r="X40" s="6"/>
      <c r="Y40" s="6"/>
      <c r="Z40" s="6"/>
      <c r="AA40" s="6"/>
      <c r="AB40" s="6"/>
      <c r="AC40" s="6"/>
      <c r="AD40" s="6"/>
      <c r="AE40" s="6"/>
      <c r="AF40" s="6"/>
      <c r="AG40" s="6"/>
      <c r="AH40" s="6"/>
      <c r="AI40" s="6"/>
      <c r="AJ40" s="6"/>
      <c r="AK40" s="6"/>
      <c r="AL40" s="6"/>
      <c r="AM40" s="6"/>
      <c r="AN40" s="6"/>
      <c r="AO40" s="6"/>
      <c r="AP40" s="6"/>
      <c r="AQ40" s="6"/>
      <c r="AR40" s="6"/>
      <c r="AS40" s="6"/>
      <c r="AT40" s="6"/>
      <c r="AU40" s="6"/>
      <c r="AV40" s="6"/>
      <c r="AW40" s="6"/>
      <c r="AX40" s="6"/>
      <c r="AY40" s="6"/>
      <c r="AZ40" s="6"/>
      <c r="BA40" s="6"/>
      <c r="BB40" s="6"/>
      <c r="BC40" s="6"/>
      <c r="BD40" s="6"/>
      <c r="BE40" s="6"/>
      <c r="BF40" s="6"/>
      <c r="BG40" s="6"/>
    </row>
    <row r="41" spans="1:59" x14ac:dyDescent="0.3">
      <c r="A41" s="7"/>
      <c r="B41" s="4"/>
      <c r="C41" s="60">
        <v>28</v>
      </c>
      <c r="D41" s="69"/>
      <c r="E41" s="15"/>
      <c r="F41" s="15"/>
      <c r="G41" s="73">
        <f t="shared" si="3"/>
        <v>0</v>
      </c>
      <c r="H41" s="93" t="str">
        <f t="shared" si="0"/>
        <v/>
      </c>
      <c r="I41" s="90" t="str">
        <f t="shared" si="4"/>
        <v/>
      </c>
      <c r="J41" s="69"/>
      <c r="K41" s="69">
        <v>0.1</v>
      </c>
      <c r="L41" s="75" t="e">
        <f t="shared" si="1"/>
        <v>#VALUE!</v>
      </c>
      <c r="M41" s="72" t="str">
        <f t="shared" si="2"/>
        <v/>
      </c>
      <c r="N41" s="70" t="str">
        <f t="shared" si="5"/>
        <v/>
      </c>
      <c r="O41" s="69"/>
      <c r="P41" s="75" t="e">
        <f t="shared" si="6"/>
        <v>#VALUE!</v>
      </c>
      <c r="Q41" s="72" t="str">
        <f t="shared" si="7"/>
        <v/>
      </c>
      <c r="R41" s="70" t="str">
        <f t="shared" si="8"/>
        <v/>
      </c>
      <c r="S41" s="4"/>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6"/>
      <c r="AV41" s="6"/>
      <c r="AW41" s="6"/>
      <c r="AX41" s="6"/>
      <c r="AY41" s="6"/>
      <c r="AZ41" s="6"/>
      <c r="BA41" s="6"/>
      <c r="BB41" s="6"/>
      <c r="BC41" s="6"/>
      <c r="BD41" s="6"/>
      <c r="BE41" s="6"/>
      <c r="BF41" s="6"/>
      <c r="BG41" s="6"/>
    </row>
    <row r="42" spans="1:59" x14ac:dyDescent="0.3">
      <c r="A42" s="7"/>
      <c r="B42" s="4"/>
      <c r="C42" s="60">
        <v>29</v>
      </c>
      <c r="D42" s="69"/>
      <c r="E42" s="15"/>
      <c r="F42" s="15"/>
      <c r="G42" s="73">
        <f t="shared" si="3"/>
        <v>0</v>
      </c>
      <c r="H42" s="93" t="str">
        <f t="shared" si="0"/>
        <v/>
      </c>
      <c r="I42" s="90" t="str">
        <f t="shared" si="4"/>
        <v/>
      </c>
      <c r="J42" s="69"/>
      <c r="K42" s="69">
        <v>0.1</v>
      </c>
      <c r="L42" s="75" t="e">
        <f t="shared" si="1"/>
        <v>#VALUE!</v>
      </c>
      <c r="M42" s="72" t="str">
        <f t="shared" si="2"/>
        <v/>
      </c>
      <c r="N42" s="70" t="str">
        <f t="shared" si="5"/>
        <v/>
      </c>
      <c r="O42" s="69"/>
      <c r="P42" s="75" t="e">
        <f t="shared" si="6"/>
        <v>#VALUE!</v>
      </c>
      <c r="Q42" s="72" t="str">
        <f t="shared" si="7"/>
        <v/>
      </c>
      <c r="R42" s="70" t="str">
        <f t="shared" si="8"/>
        <v/>
      </c>
      <c r="S42" s="4"/>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6"/>
      <c r="AV42" s="6"/>
      <c r="AW42" s="6"/>
      <c r="AX42" s="6"/>
      <c r="AY42" s="6"/>
      <c r="AZ42" s="6"/>
      <c r="BA42" s="6"/>
      <c r="BB42" s="6"/>
      <c r="BC42" s="6"/>
      <c r="BD42" s="6"/>
      <c r="BE42" s="6"/>
      <c r="BF42" s="6"/>
      <c r="BG42" s="6"/>
    </row>
    <row r="43" spans="1:59" x14ac:dyDescent="0.3">
      <c r="A43" s="7"/>
      <c r="B43" s="4"/>
      <c r="C43" s="60">
        <v>30</v>
      </c>
      <c r="D43" s="69"/>
      <c r="E43" s="15"/>
      <c r="F43" s="15"/>
      <c r="G43" s="73">
        <f t="shared" si="3"/>
        <v>0</v>
      </c>
      <c r="H43" s="93" t="str">
        <f t="shared" si="0"/>
        <v/>
      </c>
      <c r="I43" s="90" t="str">
        <f t="shared" si="4"/>
        <v/>
      </c>
      <c r="J43" s="69"/>
      <c r="K43" s="69">
        <v>0.1</v>
      </c>
      <c r="L43" s="75" t="e">
        <f t="shared" si="1"/>
        <v>#VALUE!</v>
      </c>
      <c r="M43" s="72" t="str">
        <f t="shared" si="2"/>
        <v/>
      </c>
      <c r="N43" s="70" t="str">
        <f t="shared" si="5"/>
        <v/>
      </c>
      <c r="O43" s="69"/>
      <c r="P43" s="75" t="e">
        <f t="shared" si="6"/>
        <v>#VALUE!</v>
      </c>
      <c r="Q43" s="72" t="str">
        <f t="shared" si="7"/>
        <v/>
      </c>
      <c r="R43" s="70" t="str">
        <f t="shared" si="8"/>
        <v/>
      </c>
      <c r="S43" s="4"/>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row>
    <row r="44" spans="1:59" x14ac:dyDescent="0.3">
      <c r="A44" s="7"/>
      <c r="B44" s="4"/>
      <c r="C44" s="60">
        <v>31</v>
      </c>
      <c r="D44" s="69"/>
      <c r="E44" s="15"/>
      <c r="F44" s="15"/>
      <c r="G44" s="73">
        <f t="shared" si="3"/>
        <v>0</v>
      </c>
      <c r="H44" s="93" t="str">
        <f t="shared" si="0"/>
        <v/>
      </c>
      <c r="I44" s="90" t="str">
        <f t="shared" si="4"/>
        <v/>
      </c>
      <c r="J44" s="69"/>
      <c r="K44" s="69">
        <v>0.1</v>
      </c>
      <c r="L44" s="75" t="e">
        <f t="shared" si="1"/>
        <v>#VALUE!</v>
      </c>
      <c r="M44" s="72" t="str">
        <f t="shared" si="2"/>
        <v/>
      </c>
      <c r="N44" s="70" t="str">
        <f t="shared" si="5"/>
        <v/>
      </c>
      <c r="O44" s="69"/>
      <c r="P44" s="75" t="e">
        <f>Starch_g_100g*100/(100-Moisture)</f>
        <v>#VALUE!</v>
      </c>
      <c r="Q44" s="72" t="str">
        <f t="shared" si="7"/>
        <v/>
      </c>
      <c r="R44" s="70" t="str">
        <f t="shared" si="8"/>
        <v/>
      </c>
      <c r="S44" s="4"/>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row>
    <row r="45" spans="1:59" x14ac:dyDescent="0.3">
      <c r="A45" s="7"/>
      <c r="B45" s="4"/>
      <c r="C45" s="60">
        <v>32</v>
      </c>
      <c r="D45" s="69"/>
      <c r="E45" s="15"/>
      <c r="F45" s="15"/>
      <c r="G45" s="73">
        <f t="shared" si="3"/>
        <v>0</v>
      </c>
      <c r="H45" s="93" t="str">
        <f t="shared" si="0"/>
        <v/>
      </c>
      <c r="I45" s="90" t="str">
        <f t="shared" si="4"/>
        <v/>
      </c>
      <c r="J45" s="69"/>
      <c r="K45" s="69">
        <v>0.1</v>
      </c>
      <c r="L45" s="75" t="e">
        <f t="shared" si="1"/>
        <v>#VALUE!</v>
      </c>
      <c r="M45" s="72" t="str">
        <f t="shared" si="2"/>
        <v/>
      </c>
      <c r="N45" s="70" t="str">
        <f t="shared" si="5"/>
        <v/>
      </c>
      <c r="O45" s="69"/>
      <c r="P45" s="75" t="e">
        <f t="shared" si="6"/>
        <v>#VALUE!</v>
      </c>
      <c r="Q45" s="72" t="str">
        <f t="shared" si="7"/>
        <v/>
      </c>
      <c r="R45" s="70" t="str">
        <f t="shared" si="8"/>
        <v/>
      </c>
      <c r="S45" s="4"/>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row>
    <row r="46" spans="1:59" x14ac:dyDescent="0.3">
      <c r="A46" s="7"/>
      <c r="B46" s="4"/>
      <c r="C46" s="60">
        <v>33</v>
      </c>
      <c r="D46" s="69"/>
      <c r="E46" s="15"/>
      <c r="F46" s="15"/>
      <c r="G46" s="73">
        <f t="shared" si="3"/>
        <v>0</v>
      </c>
      <c r="H46" s="93" t="str">
        <f t="shared" si="0"/>
        <v/>
      </c>
      <c r="I46" s="90" t="str">
        <f t="shared" si="4"/>
        <v/>
      </c>
      <c r="J46" s="69"/>
      <c r="K46" s="69">
        <v>0.1</v>
      </c>
      <c r="L46" s="75" t="e">
        <f t="shared" si="1"/>
        <v>#VALUE!</v>
      </c>
      <c r="M46" s="72" t="str">
        <f t="shared" si="2"/>
        <v/>
      </c>
      <c r="N46" s="70" t="str">
        <f t="shared" si="5"/>
        <v/>
      </c>
      <c r="O46" s="69"/>
      <c r="P46" s="75" t="e">
        <f t="shared" si="6"/>
        <v>#VALUE!</v>
      </c>
      <c r="Q46" s="72" t="str">
        <f t="shared" si="7"/>
        <v/>
      </c>
      <c r="R46" s="70" t="str">
        <f t="shared" si="8"/>
        <v/>
      </c>
      <c r="S46" s="4"/>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row>
    <row r="47" spans="1:59" x14ac:dyDescent="0.3">
      <c r="A47" s="7"/>
      <c r="B47" s="4"/>
      <c r="C47" s="60">
        <v>34</v>
      </c>
      <c r="D47" s="69"/>
      <c r="E47" s="15"/>
      <c r="F47" s="15"/>
      <c r="G47" s="73">
        <f t="shared" si="3"/>
        <v>0</v>
      </c>
      <c r="H47" s="93" t="str">
        <f t="shared" si="0"/>
        <v/>
      </c>
      <c r="I47" s="90" t="str">
        <f t="shared" si="4"/>
        <v/>
      </c>
      <c r="J47" s="69"/>
      <c r="K47" s="69">
        <v>0.1</v>
      </c>
      <c r="L47" s="75" t="e">
        <f t="shared" si="1"/>
        <v>#VALUE!</v>
      </c>
      <c r="M47" s="72" t="str">
        <f t="shared" si="2"/>
        <v/>
      </c>
      <c r="N47" s="70" t="str">
        <f t="shared" si="5"/>
        <v/>
      </c>
      <c r="O47" s="69"/>
      <c r="P47" s="75" t="e">
        <f t="shared" si="6"/>
        <v>#VALUE!</v>
      </c>
      <c r="Q47" s="72" t="str">
        <f t="shared" si="7"/>
        <v/>
      </c>
      <c r="R47" s="70" t="str">
        <f t="shared" si="8"/>
        <v/>
      </c>
      <c r="S47" s="4"/>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row>
    <row r="48" spans="1:59" x14ac:dyDescent="0.3">
      <c r="A48" s="7"/>
      <c r="B48" s="4"/>
      <c r="C48" s="60">
        <v>35</v>
      </c>
      <c r="D48" s="69"/>
      <c r="E48" s="15"/>
      <c r="F48" s="15"/>
      <c r="G48" s="73">
        <f t="shared" si="3"/>
        <v>0</v>
      </c>
      <c r="H48" s="93" t="str">
        <f t="shared" si="0"/>
        <v/>
      </c>
      <c r="I48" s="90" t="str">
        <f t="shared" si="4"/>
        <v/>
      </c>
      <c r="J48" s="69"/>
      <c r="K48" s="69">
        <v>0.1</v>
      </c>
      <c r="L48" s="75" t="e">
        <f t="shared" si="1"/>
        <v>#VALUE!</v>
      </c>
      <c r="M48" s="72" t="str">
        <f t="shared" si="2"/>
        <v/>
      </c>
      <c r="N48" s="70" t="str">
        <f t="shared" si="5"/>
        <v/>
      </c>
      <c r="O48" s="69"/>
      <c r="P48" s="75" t="e">
        <f t="shared" si="6"/>
        <v>#VALUE!</v>
      </c>
      <c r="Q48" s="72" t="str">
        <f t="shared" si="7"/>
        <v/>
      </c>
      <c r="R48" s="70" t="str">
        <f t="shared" si="8"/>
        <v/>
      </c>
      <c r="S48" s="4"/>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row>
    <row r="49" spans="1:59" x14ac:dyDescent="0.3">
      <c r="A49" s="7"/>
      <c r="B49" s="4"/>
      <c r="C49" s="60">
        <v>36</v>
      </c>
      <c r="D49" s="69"/>
      <c r="E49" s="15"/>
      <c r="F49" s="15"/>
      <c r="G49" s="73">
        <f t="shared" si="3"/>
        <v>0</v>
      </c>
      <c r="H49" s="93" t="str">
        <f t="shared" si="0"/>
        <v/>
      </c>
      <c r="I49" s="90" t="str">
        <f t="shared" si="4"/>
        <v/>
      </c>
      <c r="J49" s="69"/>
      <c r="K49" s="69">
        <v>0.1</v>
      </c>
      <c r="L49" s="75" t="e">
        <f t="shared" si="1"/>
        <v>#VALUE!</v>
      </c>
      <c r="M49" s="72" t="str">
        <f t="shared" si="2"/>
        <v/>
      </c>
      <c r="N49" s="70" t="str">
        <f t="shared" si="5"/>
        <v/>
      </c>
      <c r="O49" s="69"/>
      <c r="P49" s="75" t="e">
        <f t="shared" si="6"/>
        <v>#VALUE!</v>
      </c>
      <c r="Q49" s="72" t="str">
        <f t="shared" si="7"/>
        <v/>
      </c>
      <c r="R49" s="70" t="str">
        <f t="shared" si="8"/>
        <v/>
      </c>
      <c r="S49" s="4"/>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row>
    <row r="50" spans="1:59" x14ac:dyDescent="0.3">
      <c r="A50" s="7"/>
      <c r="B50" s="4"/>
      <c r="C50" s="60">
        <v>37</v>
      </c>
      <c r="D50" s="69"/>
      <c r="E50" s="15"/>
      <c r="F50" s="15"/>
      <c r="G50" s="73">
        <f t="shared" si="3"/>
        <v>0</v>
      </c>
      <c r="H50" s="93" t="str">
        <f t="shared" si="0"/>
        <v/>
      </c>
      <c r="I50" s="90" t="str">
        <f t="shared" si="4"/>
        <v/>
      </c>
      <c r="J50" s="69"/>
      <c r="K50" s="69">
        <v>0.1</v>
      </c>
      <c r="L50" s="75" t="e">
        <f t="shared" si="1"/>
        <v>#VALUE!</v>
      </c>
      <c r="M50" s="72" t="str">
        <f t="shared" si="2"/>
        <v/>
      </c>
      <c r="N50" s="70" t="str">
        <f t="shared" si="5"/>
        <v/>
      </c>
      <c r="O50" s="69"/>
      <c r="P50" s="75" t="e">
        <f t="shared" si="6"/>
        <v>#VALUE!</v>
      </c>
      <c r="Q50" s="72" t="str">
        <f t="shared" si="7"/>
        <v/>
      </c>
      <c r="R50" s="70" t="str">
        <f t="shared" si="8"/>
        <v/>
      </c>
      <c r="S50" s="4"/>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row>
    <row r="51" spans="1:59" x14ac:dyDescent="0.3">
      <c r="A51" s="7"/>
      <c r="B51" s="4"/>
      <c r="C51" s="60">
        <v>38</v>
      </c>
      <c r="D51" s="69"/>
      <c r="E51" s="15"/>
      <c r="F51" s="15"/>
      <c r="G51" s="73">
        <f t="shared" si="3"/>
        <v>0</v>
      </c>
      <c r="H51" s="93" t="str">
        <f t="shared" si="0"/>
        <v/>
      </c>
      <c r="I51" s="90" t="str">
        <f t="shared" si="4"/>
        <v/>
      </c>
      <c r="J51" s="69"/>
      <c r="K51" s="69">
        <v>0.1</v>
      </c>
      <c r="L51" s="75" t="e">
        <f t="shared" si="1"/>
        <v>#VALUE!</v>
      </c>
      <c r="M51" s="72" t="str">
        <f t="shared" si="2"/>
        <v/>
      </c>
      <c r="N51" s="70" t="str">
        <f t="shared" si="5"/>
        <v/>
      </c>
      <c r="O51" s="69"/>
      <c r="P51" s="75" t="e">
        <f t="shared" si="6"/>
        <v>#VALUE!</v>
      </c>
      <c r="Q51" s="72" t="str">
        <f t="shared" si="7"/>
        <v/>
      </c>
      <c r="R51" s="70" t="str">
        <f t="shared" si="8"/>
        <v/>
      </c>
      <c r="S51" s="4"/>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row>
    <row r="52" spans="1:59" x14ac:dyDescent="0.3">
      <c r="A52" s="7"/>
      <c r="B52" s="4"/>
      <c r="C52" s="60">
        <v>39</v>
      </c>
      <c r="D52" s="69"/>
      <c r="E52" s="15"/>
      <c r="F52" s="15"/>
      <c r="G52" s="73">
        <f t="shared" si="3"/>
        <v>0</v>
      </c>
      <c r="H52" s="93" t="str">
        <f t="shared" si="0"/>
        <v/>
      </c>
      <c r="I52" s="90" t="str">
        <f t="shared" si="4"/>
        <v/>
      </c>
      <c r="J52" s="69"/>
      <c r="K52" s="69">
        <v>0.1</v>
      </c>
      <c r="L52" s="75" t="e">
        <f t="shared" si="1"/>
        <v>#VALUE!</v>
      </c>
      <c r="M52" s="72" t="str">
        <f t="shared" si="2"/>
        <v/>
      </c>
      <c r="N52" s="70" t="str">
        <f t="shared" si="5"/>
        <v/>
      </c>
      <c r="O52" s="69"/>
      <c r="P52" s="75" t="e">
        <f t="shared" si="6"/>
        <v>#VALUE!</v>
      </c>
      <c r="Q52" s="72" t="str">
        <f t="shared" si="7"/>
        <v/>
      </c>
      <c r="R52" s="70" t="str">
        <f t="shared" si="8"/>
        <v/>
      </c>
      <c r="S52" s="4"/>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row>
    <row r="53" spans="1:59" x14ac:dyDescent="0.3">
      <c r="A53" s="7"/>
      <c r="B53" s="4"/>
      <c r="C53" s="60">
        <v>40</v>
      </c>
      <c r="D53" s="69"/>
      <c r="E53" s="15"/>
      <c r="F53" s="15"/>
      <c r="G53" s="73">
        <f t="shared" si="3"/>
        <v>0</v>
      </c>
      <c r="H53" s="93" t="str">
        <f t="shared" si="0"/>
        <v/>
      </c>
      <c r="I53" s="90" t="str">
        <f t="shared" si="4"/>
        <v/>
      </c>
      <c r="J53" s="69"/>
      <c r="K53" s="69">
        <v>0.1</v>
      </c>
      <c r="L53" s="75" t="e">
        <f t="shared" si="1"/>
        <v>#VALUE!</v>
      </c>
      <c r="M53" s="72" t="str">
        <f t="shared" si="2"/>
        <v/>
      </c>
      <c r="N53" s="70" t="str">
        <f t="shared" si="5"/>
        <v/>
      </c>
      <c r="O53" s="69"/>
      <c r="P53" s="75" t="e">
        <f t="shared" si="6"/>
        <v>#VALUE!</v>
      </c>
      <c r="Q53" s="72" t="str">
        <f t="shared" si="7"/>
        <v/>
      </c>
      <c r="R53" s="70" t="str">
        <f t="shared" si="8"/>
        <v/>
      </c>
      <c r="S53" s="4"/>
      <c r="T53" s="6"/>
      <c r="U53" s="6"/>
      <c r="V53" s="6"/>
      <c r="W53" s="6"/>
      <c r="X53" s="6"/>
      <c r="Y53" s="6"/>
      <c r="Z53" s="6"/>
      <c r="AA53" s="6"/>
      <c r="AB53" s="6"/>
      <c r="AC53" s="6"/>
      <c r="AD53" s="6"/>
      <c r="AE53" s="6"/>
      <c r="AF53" s="6"/>
      <c r="AG53" s="6"/>
      <c r="AH53" s="6"/>
      <c r="AI53" s="6"/>
      <c r="AJ53" s="6"/>
      <c r="AK53" s="6"/>
      <c r="AL53" s="6"/>
      <c r="AM53" s="6"/>
      <c r="AN53" s="6"/>
      <c r="AO53" s="6"/>
      <c r="AP53" s="6"/>
      <c r="AQ53" s="6"/>
      <c r="AR53" s="6"/>
      <c r="AS53" s="6"/>
      <c r="AT53" s="6"/>
      <c r="AU53" s="6"/>
      <c r="AV53" s="6"/>
      <c r="AW53" s="6"/>
      <c r="AX53" s="6"/>
      <c r="AY53" s="6"/>
      <c r="AZ53" s="6"/>
      <c r="BA53" s="6"/>
      <c r="BB53" s="6"/>
      <c r="BC53" s="6"/>
      <c r="BD53" s="6"/>
      <c r="BE53" s="6"/>
      <c r="BF53" s="6"/>
      <c r="BG53" s="6"/>
    </row>
    <row r="54" spans="1:59" x14ac:dyDescent="0.3">
      <c r="A54" s="7"/>
      <c r="B54" s="4"/>
      <c r="C54" s="37"/>
      <c r="D54" s="37"/>
      <c r="E54" s="38"/>
      <c r="F54" s="38"/>
      <c r="G54" s="38"/>
      <c r="H54" s="38"/>
      <c r="I54" s="38"/>
      <c r="J54" s="38"/>
      <c r="K54" s="38"/>
      <c r="L54" s="38"/>
      <c r="M54" s="37"/>
      <c r="N54" s="37"/>
      <c r="O54" s="38"/>
      <c r="P54" s="38"/>
      <c r="Q54" s="37"/>
      <c r="R54" s="37"/>
      <c r="S54" s="37"/>
      <c r="T54" s="6"/>
      <c r="U54" s="6"/>
      <c r="V54" s="37"/>
      <c r="W54" s="37"/>
      <c r="X54" s="37"/>
      <c r="Y54" s="37"/>
      <c r="Z54" s="37"/>
      <c r="AA54" s="37"/>
      <c r="AB54" s="37"/>
      <c r="AC54" s="37"/>
      <c r="AD54" s="37"/>
      <c r="AE54" s="37"/>
      <c r="AF54" s="37"/>
      <c r="AG54" s="37"/>
      <c r="AH54" s="37"/>
      <c r="AI54" s="37"/>
      <c r="AJ54" s="37"/>
      <c r="AK54" s="37"/>
      <c r="AL54" s="37"/>
      <c r="AM54" s="37"/>
      <c r="AN54" s="37"/>
      <c r="AO54" s="37"/>
      <c r="AP54" s="37"/>
      <c r="AQ54" s="37"/>
      <c r="AR54" s="37"/>
      <c r="AS54" s="37"/>
      <c r="AT54" s="37"/>
      <c r="AU54" s="37"/>
      <c r="AV54" s="37"/>
      <c r="AW54" s="37"/>
      <c r="AX54" s="37"/>
      <c r="AY54" s="37"/>
      <c r="AZ54" s="37"/>
      <c r="BA54" s="37"/>
      <c r="BB54" s="37"/>
      <c r="BC54" s="37"/>
      <c r="BD54" s="37"/>
      <c r="BE54" s="37"/>
      <c r="BF54" s="37"/>
      <c r="BG54" s="37"/>
    </row>
    <row r="55" spans="1:59" x14ac:dyDescent="0.3">
      <c r="A55" s="7"/>
      <c r="B55" s="4"/>
      <c r="C55" s="37"/>
      <c r="D55" s="37"/>
      <c r="E55" s="38"/>
      <c r="F55" s="38"/>
      <c r="G55" s="38"/>
      <c r="H55" s="38"/>
      <c r="I55" s="38"/>
      <c r="J55" s="38"/>
      <c r="K55" s="38"/>
      <c r="L55" s="38"/>
      <c r="M55" s="37"/>
      <c r="N55" s="37"/>
      <c r="O55" s="38"/>
      <c r="P55" s="38"/>
      <c r="Q55" s="37"/>
      <c r="R55" s="37"/>
      <c r="S55" s="37"/>
      <c r="T55" s="6"/>
      <c r="U55" s="6"/>
      <c r="V55" s="37"/>
      <c r="W55" s="37"/>
      <c r="X55" s="37"/>
      <c r="Y55" s="37"/>
      <c r="Z55" s="37"/>
      <c r="AA55" s="37"/>
      <c r="AB55" s="37"/>
      <c r="AC55" s="37"/>
      <c r="AD55" s="37"/>
      <c r="AE55" s="37"/>
      <c r="AF55" s="37"/>
      <c r="AG55" s="37"/>
      <c r="AH55" s="37"/>
      <c r="AI55" s="37"/>
      <c r="AJ55" s="37"/>
      <c r="AK55" s="37"/>
      <c r="AL55" s="37"/>
      <c r="AM55" s="37"/>
      <c r="AN55" s="37"/>
      <c r="AO55" s="37"/>
      <c r="AP55" s="37"/>
      <c r="AQ55" s="37"/>
      <c r="AR55" s="37"/>
      <c r="AS55" s="37"/>
      <c r="AT55" s="37"/>
      <c r="AU55" s="37"/>
      <c r="AV55" s="37"/>
      <c r="AW55" s="37"/>
      <c r="AX55" s="37"/>
      <c r="AY55" s="37"/>
      <c r="AZ55" s="37"/>
      <c r="BA55" s="37"/>
      <c r="BB55" s="37"/>
      <c r="BC55" s="37"/>
      <c r="BD55" s="37"/>
      <c r="BE55" s="37"/>
      <c r="BF55" s="37"/>
      <c r="BG55" s="37"/>
    </row>
    <row r="56" spans="1:59" ht="9.1999999999999993" customHeight="1" x14ac:dyDescent="0.3">
      <c r="A56" s="7"/>
      <c r="B56" s="4"/>
      <c r="C56" s="4"/>
      <c r="D56" s="4"/>
      <c r="E56" s="4"/>
      <c r="F56" s="4"/>
      <c r="G56" s="4"/>
      <c r="H56" s="4"/>
      <c r="I56" s="4"/>
      <c r="J56" s="4"/>
      <c r="K56" s="4"/>
      <c r="L56" s="4"/>
      <c r="M56" s="4"/>
      <c r="N56" s="4"/>
      <c r="O56" s="4"/>
      <c r="P56" s="4"/>
      <c r="Q56" s="4"/>
      <c r="R56" s="4"/>
      <c r="S56" s="4"/>
      <c r="T56" s="6"/>
      <c r="U56" s="6"/>
      <c r="V56" s="4"/>
      <c r="W56" s="4"/>
      <c r="X56" s="4"/>
      <c r="Y56" s="4"/>
      <c r="Z56" s="4"/>
      <c r="AA56" s="4"/>
      <c r="AB56" s="4"/>
      <c r="AC56" s="4"/>
      <c r="AD56" s="4"/>
      <c r="AE56" s="4"/>
      <c r="AF56" s="4"/>
      <c r="AG56" s="4"/>
      <c r="AH56" s="4"/>
      <c r="AI56" s="4"/>
      <c r="AJ56" s="4"/>
      <c r="AK56" s="4"/>
      <c r="AL56" s="4"/>
      <c r="AM56" s="4"/>
      <c r="AN56" s="4"/>
      <c r="AO56" s="4"/>
      <c r="AP56" s="4"/>
      <c r="AQ56" s="4"/>
      <c r="AR56" s="4"/>
      <c r="AS56" s="4"/>
      <c r="AT56" s="4"/>
      <c r="AU56" s="4"/>
      <c r="AV56" s="4"/>
      <c r="AW56" s="4"/>
      <c r="AX56" s="4"/>
      <c r="AY56" s="4"/>
      <c r="AZ56" s="4"/>
      <c r="BA56" s="4"/>
      <c r="BB56" s="4"/>
      <c r="BC56" s="4"/>
      <c r="BD56" s="4"/>
      <c r="BE56" s="4"/>
      <c r="BF56" s="4"/>
      <c r="BG56" s="4"/>
    </row>
    <row r="57" spans="1:59" ht="399.95" customHeight="1" x14ac:dyDescent="0.3">
      <c r="A57" s="6"/>
      <c r="B57" s="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row>
  </sheetData>
  <sheetProtection password="8E71" sheet="1" objects="1" scenarios="1"/>
  <mergeCells count="3">
    <mergeCell ref="E13:F13"/>
    <mergeCell ref="E12:I12"/>
    <mergeCell ref="E4:F4"/>
  </mergeCells>
  <phoneticPr fontId="0" type="noConversion"/>
  <dataValidations count="1">
    <dataValidation allowBlank="1" showInputMessage="1" sqref="H8 M1:IV1048576 J1:J1048576 K1:L7 K9:L65536 G13:I65536 E11:E65536 E1:E9 A1:D1048576 F1:F3 F5:F11 H9:I11 H1:I6 G1:G11 I7:I8 F14:F65536"/>
  </dataValidations>
  <pageMargins left="0.59055118110236227" right="0.59055118110236227" top="0.59055118110236227" bottom="0.98425196850393704" header="0.51181102362204722" footer="0.51181102362204722"/>
  <pageSetup paperSize="9" fitToHeight="0" orientation="landscape" horizontalDpi="360" verticalDpi="360" r:id="rId1"/>
  <headerFooter alignWithMargins="0">
    <oddFooter>&amp;LPrinted on &amp;D, Page &amp;P of &amp;N</oddFooter>
  </headerFooter>
  <rowBreaks count="1" manualBreakCount="1">
    <brk id="40" min="1" max="1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21</vt:i4>
      </vt:variant>
    </vt:vector>
  </HeadingPairs>
  <TitlesOfParts>
    <vt:vector size="23" baseType="lpstr">
      <vt:lpstr>Instructions</vt:lpstr>
      <vt:lpstr>MegaCalc</vt:lpstr>
      <vt:lpstr>Absorbance</vt:lpstr>
      <vt:lpstr>Contact_us</vt:lpstr>
      <vt:lpstr>Extract_vol</vt:lpstr>
      <vt:lpstr>Factor</vt:lpstr>
      <vt:lpstr>Instructions</vt:lpstr>
      <vt:lpstr>Moisture</vt:lpstr>
      <vt:lpstr>Instructions!Print_Area</vt:lpstr>
      <vt:lpstr>MegaCalc!Print_Area</vt:lpstr>
      <vt:lpstr>MegaCalc!Print_Titles</vt:lpstr>
      <vt:lpstr>Replicate_1</vt:lpstr>
      <vt:lpstr>Replicate_2</vt:lpstr>
      <vt:lpstr>Replicate_3</vt:lpstr>
      <vt:lpstr>Replicate_4</vt:lpstr>
      <vt:lpstr>Replicate_ave</vt:lpstr>
      <vt:lpstr>Sample_1</vt:lpstr>
      <vt:lpstr>Sample_2</vt:lpstr>
      <vt:lpstr>Sample_ave</vt:lpstr>
      <vt:lpstr>Sample_weight</vt:lpstr>
      <vt:lpstr>Starch_g_100g</vt:lpstr>
      <vt:lpstr>Starch_g_100g_dwb</vt:lpstr>
      <vt:lpstr>use_mega_calculator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Megazyme</dc:creator>
  <cp:lastModifiedBy>Maciej Peplinski</cp:lastModifiedBy>
  <cp:lastPrinted>2006-02-14T21:33:48Z</cp:lastPrinted>
  <dcterms:created xsi:type="dcterms:W3CDTF">2004-10-05T18:50:23Z</dcterms:created>
  <dcterms:modified xsi:type="dcterms:W3CDTF">2019-09-12T09:32:43Z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-1849131076</vt:i4>
  </property>
  <property fmtid="{D5CDD505-2E9C-101B-9397-08002B2CF9AE}" pid="3" name="_EmailSubject">
    <vt:lpwstr>25 krstar</vt:lpwstr>
  </property>
  <property fmtid="{D5CDD505-2E9C-101B-9397-08002B2CF9AE}" pid="4" name="_AuthorEmail">
    <vt:lpwstr>noradevitt@eircom.net</vt:lpwstr>
  </property>
  <property fmtid="{D5CDD505-2E9C-101B-9397-08002B2CF9AE}" pid="5" name="_AuthorEmailDisplayName">
    <vt:lpwstr>Nora Devitt</vt:lpwstr>
  </property>
  <property fmtid="{D5CDD505-2E9C-101B-9397-08002B2CF9AE}" pid="6" name="_ReviewingToolsShownOnce">
    <vt:lpwstr/>
  </property>
</Properties>
</file>