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106"/>
  <workbookPr/>
  <mc:AlternateContent xmlns:mc="http://schemas.openxmlformats.org/markup-compatibility/2006">
    <mc:Choice Requires="x15">
      <x15ac:absPath xmlns:x15ac="http://schemas.microsoft.com/office/spreadsheetml/2010/11/ac" url="/Users/aureliemuller/Desktop/"/>
    </mc:Choice>
  </mc:AlternateContent>
  <workbookProtection workbookPassword="8E71" lockStructure="1"/>
  <bookViews>
    <workbookView xWindow="0" yWindow="460" windowWidth="25600" windowHeight="14600"/>
  </bookViews>
  <sheets>
    <sheet name="Instructions" sheetId="6" r:id="rId1"/>
    <sheet name="MegaCalc" sheetId="1" r:id="rId2"/>
  </sheets>
  <definedNames>
    <definedName name="A1_blank_1">MegaCalc!$E$8</definedName>
    <definedName name="A1_blank_2">MegaCalc!$E$9</definedName>
    <definedName name="A1_blank_ave">MegaCalc!$E$10</definedName>
    <definedName name="A1_sample">MegaCalc!$E$14:$E$53</definedName>
    <definedName name="A2_blank_1">MegaCalc!$F$8</definedName>
    <definedName name="A2_blank_2">MegaCalc!$F$9</definedName>
    <definedName name="A2_blank_ave">MegaCalc!$F$10</definedName>
    <definedName name="A2_sample">MegaCalc!$F$14:$F$53</definedName>
    <definedName name="Change_absorbance">MegaCalc!$J$14:$J$53</definedName>
    <definedName name="Concentration_gg">MegaCalc!$P$14:$P$53</definedName>
    <definedName name="Concentration_gL">MegaCalc!$L$14:$L$53</definedName>
    <definedName name="Contact_us">Instructions!$C$47</definedName>
    <definedName name="Dilution">MegaCalc!$H$14:$H$53</definedName>
    <definedName name="_xlnm.Print_Titles" localSheetId="1">MegaCalc!$12:$13</definedName>
    <definedName name="Instructions">Instructions!$A$2</definedName>
    <definedName name="Sample_con_gL">MegaCalc!$O$14:$O$53</definedName>
    <definedName name="Sample_volume">MegaCalc!$G$14:$G$53</definedName>
    <definedName name="use_mega_calculator">MegaCalc!$A$1</definedName>
    <definedName name="_xlnm.Print_Area" localSheetId="0">Instructions!$B$2:$O$46</definedName>
    <definedName name="_xlnm.Print_Area" localSheetId="1">MegaCalc!$B$2:$R$53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E10" i="1"/>
  <c r="J20" i="1"/>
  <c r="L20" i="1"/>
  <c r="P20" i="1"/>
  <c r="Q20" i="1"/>
  <c r="J24" i="1"/>
  <c r="L24" i="1"/>
  <c r="P24" i="1"/>
  <c r="Q24" i="1"/>
  <c r="J25" i="1"/>
  <c r="L25" i="1"/>
  <c r="J26" i="1"/>
  <c r="L26" i="1"/>
  <c r="P26" i="1"/>
  <c r="Q26" i="1"/>
  <c r="J29" i="1"/>
  <c r="L29" i="1"/>
  <c r="J30" i="1"/>
  <c r="L30" i="1"/>
  <c r="P30" i="1"/>
  <c r="Q30" i="1"/>
  <c r="J33" i="1"/>
  <c r="L33" i="1"/>
  <c r="J34" i="1"/>
  <c r="L34" i="1"/>
  <c r="P34" i="1"/>
  <c r="Q34" i="1"/>
  <c r="K16" i="1"/>
  <c r="J15" i="1"/>
  <c r="L15" i="1"/>
  <c r="P15" i="1"/>
  <c r="Q15" i="1"/>
  <c r="K15" i="1"/>
  <c r="M15" i="1"/>
  <c r="J16" i="1"/>
  <c r="L16" i="1"/>
  <c r="P16" i="1"/>
  <c r="Q16" i="1"/>
  <c r="M16" i="1"/>
  <c r="J17" i="1"/>
  <c r="L17" i="1"/>
  <c r="P17" i="1"/>
  <c r="Q17" i="1"/>
  <c r="K17" i="1"/>
  <c r="J18" i="1"/>
  <c r="L18" i="1"/>
  <c r="P18" i="1"/>
  <c r="M18" i="1"/>
  <c r="Q18" i="1"/>
  <c r="K19" i="1"/>
  <c r="K20" i="1"/>
  <c r="M20" i="1"/>
  <c r="J21" i="1"/>
  <c r="L21" i="1"/>
  <c r="P21" i="1"/>
  <c r="Q21" i="1"/>
  <c r="K21" i="1"/>
  <c r="M21" i="1"/>
  <c r="J22" i="1"/>
  <c r="L22" i="1"/>
  <c r="P22" i="1"/>
  <c r="Q22" i="1"/>
  <c r="K22" i="1"/>
  <c r="M22" i="1"/>
  <c r="J23" i="1"/>
  <c r="L23" i="1"/>
  <c r="P23" i="1"/>
  <c r="K23" i="1"/>
  <c r="M23" i="1"/>
  <c r="K24" i="1"/>
  <c r="M24" i="1"/>
  <c r="K25" i="1"/>
  <c r="M25" i="1"/>
  <c r="P25" i="1"/>
  <c r="Q25" i="1"/>
  <c r="K26" i="1"/>
  <c r="M26" i="1"/>
  <c r="J27" i="1"/>
  <c r="L27" i="1"/>
  <c r="P27" i="1"/>
  <c r="Q27" i="1"/>
  <c r="K27" i="1"/>
  <c r="M27" i="1"/>
  <c r="J28" i="1"/>
  <c r="L28" i="1"/>
  <c r="P28" i="1"/>
  <c r="Q28" i="1"/>
  <c r="K28" i="1"/>
  <c r="M28" i="1"/>
  <c r="K29" i="1"/>
  <c r="M29" i="1"/>
  <c r="P29" i="1"/>
  <c r="Q29" i="1"/>
  <c r="K30" i="1"/>
  <c r="M30" i="1"/>
  <c r="J31" i="1"/>
  <c r="L31" i="1"/>
  <c r="P31" i="1"/>
  <c r="Q31" i="1"/>
  <c r="K31" i="1"/>
  <c r="M31" i="1"/>
  <c r="J32" i="1"/>
  <c r="L32" i="1"/>
  <c r="P32" i="1"/>
  <c r="Q32" i="1"/>
  <c r="K32" i="1"/>
  <c r="M32" i="1"/>
  <c r="K33" i="1"/>
  <c r="M33" i="1"/>
  <c r="P33" i="1"/>
  <c r="Q33" i="1"/>
  <c r="K34" i="1"/>
  <c r="M34" i="1"/>
  <c r="J35" i="1"/>
  <c r="L35" i="1"/>
  <c r="P35" i="1"/>
  <c r="Q35" i="1"/>
  <c r="K35" i="1"/>
  <c r="M35" i="1"/>
  <c r="J36" i="1"/>
  <c r="L36" i="1"/>
  <c r="P36" i="1"/>
  <c r="Q36" i="1"/>
  <c r="K36" i="1"/>
  <c r="M36" i="1"/>
  <c r="J37" i="1"/>
  <c r="L37" i="1"/>
  <c r="P37" i="1"/>
  <c r="Q37" i="1"/>
  <c r="K37" i="1"/>
  <c r="M37" i="1"/>
  <c r="J38" i="1"/>
  <c r="L38" i="1"/>
  <c r="P38" i="1"/>
  <c r="Q38" i="1"/>
  <c r="K38" i="1"/>
  <c r="M38" i="1"/>
  <c r="J39" i="1"/>
  <c r="L39" i="1"/>
  <c r="P39" i="1"/>
  <c r="Q39" i="1"/>
  <c r="K39" i="1"/>
  <c r="M39" i="1"/>
  <c r="J40" i="1"/>
  <c r="L40" i="1"/>
  <c r="P40" i="1"/>
  <c r="Q40" i="1"/>
  <c r="K40" i="1"/>
  <c r="M40" i="1"/>
  <c r="J41" i="1"/>
  <c r="L41" i="1"/>
  <c r="P41" i="1"/>
  <c r="Q41" i="1"/>
  <c r="K41" i="1"/>
  <c r="M41" i="1"/>
  <c r="J42" i="1"/>
  <c r="L42" i="1"/>
  <c r="P42" i="1"/>
  <c r="Q42" i="1"/>
  <c r="K42" i="1"/>
  <c r="M42" i="1"/>
  <c r="J43" i="1"/>
  <c r="L43" i="1"/>
  <c r="P43" i="1"/>
  <c r="Q43" i="1"/>
  <c r="K43" i="1"/>
  <c r="M43" i="1"/>
  <c r="J44" i="1"/>
  <c r="L44" i="1"/>
  <c r="P44" i="1"/>
  <c r="Q44" i="1"/>
  <c r="K44" i="1"/>
  <c r="M44" i="1"/>
  <c r="J45" i="1"/>
  <c r="L45" i="1"/>
  <c r="P45" i="1"/>
  <c r="Q45" i="1"/>
  <c r="K45" i="1"/>
  <c r="M45" i="1"/>
  <c r="J46" i="1"/>
  <c r="L46" i="1"/>
  <c r="P46" i="1"/>
  <c r="K46" i="1"/>
  <c r="M46" i="1"/>
  <c r="Q46" i="1"/>
  <c r="J47" i="1"/>
  <c r="L47" i="1"/>
  <c r="K47" i="1"/>
  <c r="M47" i="1"/>
  <c r="P47" i="1"/>
  <c r="Q47" i="1"/>
  <c r="J48" i="1"/>
  <c r="L48" i="1"/>
  <c r="P48" i="1"/>
  <c r="Q48" i="1"/>
  <c r="K48" i="1"/>
  <c r="M48" i="1"/>
  <c r="J49" i="1"/>
  <c r="L49" i="1"/>
  <c r="P49" i="1"/>
  <c r="Q49" i="1"/>
  <c r="K49" i="1"/>
  <c r="M49" i="1"/>
  <c r="J50" i="1"/>
  <c r="L50" i="1"/>
  <c r="P50" i="1"/>
  <c r="Q50" i="1"/>
  <c r="K50" i="1"/>
  <c r="M50" i="1"/>
  <c r="J51" i="1"/>
  <c r="L51" i="1"/>
  <c r="P51" i="1"/>
  <c r="Q51" i="1"/>
  <c r="K51" i="1"/>
  <c r="M51" i="1"/>
  <c r="J52" i="1"/>
  <c r="L52" i="1"/>
  <c r="P52" i="1"/>
  <c r="Q52" i="1"/>
  <c r="K52" i="1"/>
  <c r="M52" i="1"/>
  <c r="J53" i="1"/>
  <c r="L53" i="1"/>
  <c r="P53" i="1"/>
  <c r="Q53" i="1"/>
  <c r="K53" i="1"/>
  <c r="M53" i="1"/>
  <c r="J14" i="1"/>
  <c r="L14" i="1"/>
  <c r="P14" i="1"/>
  <c r="Q14" i="1"/>
  <c r="M14" i="1"/>
  <c r="K14" i="1"/>
  <c r="Q23" i="1"/>
  <c r="M19" i="1"/>
  <c r="J19" i="1"/>
  <c r="L19" i="1"/>
  <c r="P19" i="1"/>
  <c r="Q19" i="1"/>
  <c r="K18" i="1"/>
  <c r="M17" i="1"/>
</calcChain>
</file>

<file path=xl/comments1.xml><?xml version="1.0" encoding="utf-8"?>
<comments xmlns="http://schemas.openxmlformats.org/spreadsheetml/2006/main">
  <authors>
    <author>User</author>
  </authors>
  <commentList>
    <comment ref="L21" authorId="0">
      <text>
        <r>
          <rPr>
            <b/>
            <sz val="8"/>
            <color indexed="81"/>
            <rFont val="Tahoma"/>
            <family val="2"/>
          </rPr>
          <t>Concentration: grams of L-Rhamnose per litre of sample</t>
        </r>
      </text>
    </comment>
    <comment ref="M21" authorId="0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  <comment ref="N21" authorId="0">
      <text>
        <r>
          <rPr>
            <b/>
            <sz val="8"/>
            <color indexed="81"/>
            <rFont val="Tahoma"/>
            <family val="2"/>
          </rPr>
          <t>Concentration: grams of L-Rhamnose per 100 grams of sample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M13" authorId="0">
      <text>
        <r>
          <rPr>
            <b/>
            <sz val="8"/>
            <color indexed="81"/>
            <rFont val="Tahoma"/>
            <family val="2"/>
          </rPr>
          <t>Concentration: g of D-Glucose Hk per litre of sample</t>
        </r>
      </text>
    </comment>
    <comment ref="O13" authorId="0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  <comment ref="Q13" authorId="0">
      <text>
        <r>
          <rPr>
            <b/>
            <sz val="8"/>
            <color indexed="81"/>
            <rFont val="Tahoma"/>
            <family val="2"/>
          </rPr>
          <t>Concentration: grams of L-rhamnose  per 100 grams of sample</t>
        </r>
      </text>
    </comment>
  </commentList>
</comments>
</file>

<file path=xl/sharedStrings.xml><?xml version="1.0" encoding="utf-8"?>
<sst xmlns="http://schemas.openxmlformats.org/spreadsheetml/2006/main" count="57" uniqueCount="37">
  <si>
    <t>Sample identifier</t>
  </si>
  <si>
    <t>Results</t>
  </si>
  <si>
    <t>Sample
(g/L)</t>
  </si>
  <si>
    <t>If you have specific questions, please contact us directly:</t>
  </si>
  <si>
    <t>General Information:</t>
  </si>
  <si>
    <t>info@megazyme.com</t>
  </si>
  <si>
    <t>Contact Us</t>
  </si>
  <si>
    <t xml:space="preserve">Further Support </t>
  </si>
  <si>
    <t>To obtain further information about the specific test, or indeed any of the Megazyme products, please consult our web site.</t>
  </si>
  <si>
    <t>www.megazyme.com</t>
  </si>
  <si>
    <t>Technical Support:</t>
  </si>
  <si>
    <t>Customer Support and Sales Information:</t>
  </si>
  <si>
    <r>
      <t>A</t>
    </r>
    <r>
      <rPr>
        <vertAlign val="subscript"/>
        <sz val="12"/>
        <rFont val="Gill Sans MT"/>
        <family val="2"/>
      </rPr>
      <t>1</t>
    </r>
  </si>
  <si>
    <r>
      <t>A</t>
    </r>
    <r>
      <rPr>
        <vertAlign val="subscript"/>
        <sz val="12"/>
        <rFont val="Gill Sans MT"/>
        <family val="2"/>
      </rPr>
      <t>2</t>
    </r>
  </si>
  <si>
    <t>Sample details</t>
  </si>
  <si>
    <t>Blank absorbance values</t>
  </si>
  <si>
    <t>Sample absorbance values</t>
  </si>
  <si>
    <t>Sample volume 
(mL)</t>
  </si>
  <si>
    <t>Dilution 
(-fold)</t>
  </si>
  <si>
    <r>
      <t>Welcome to Megazyme</t>
    </r>
    <r>
      <rPr>
        <sz val="12"/>
        <rFont val="Gill Sans MT"/>
        <family val="2"/>
      </rPr>
      <t xml:space="preserve"> </t>
    </r>
  </si>
  <si>
    <t/>
  </si>
  <si>
    <r>
      <t xml:space="preserve">To further support you, our valued customer, we have developed the Megazyme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to assist you in calculating the concentration of analyte (as g/L or g/100 g) from raw absorbance data. Over the coming months, such calculators will be developed for each of the Megazyme test kits.</t>
    </r>
  </si>
  <si>
    <r>
      <t>Instructions for Use of Mega-Calc</t>
    </r>
    <r>
      <rPr>
        <vertAlign val="superscript"/>
        <sz val="12"/>
        <rFont val="Gill Sans MT"/>
        <family val="2"/>
      </rPr>
      <t>TM</t>
    </r>
  </si>
  <si>
    <t xml:space="preserve"> </t>
  </si>
  <si>
    <t>Change in absorbance</t>
  </si>
  <si>
    <r>
      <t>Concentration (g</t>
    </r>
    <r>
      <rPr>
        <vertAlign val="subscript"/>
        <sz val="9"/>
        <rFont val="Gill Sans MT"/>
        <family val="2"/>
      </rPr>
      <t>analyte</t>
    </r>
    <r>
      <rPr>
        <sz val="9"/>
        <rFont val="Gill Sans MT"/>
        <family val="2"/>
      </rPr>
      <t>/L</t>
    </r>
    <r>
      <rPr>
        <vertAlign val="subscript"/>
        <sz val="9"/>
        <rFont val="Gill Sans MT"/>
        <family val="2"/>
      </rPr>
      <t>sample</t>
    </r>
    <r>
      <rPr>
        <sz val="9"/>
        <rFont val="Gill Sans MT"/>
        <family val="2"/>
      </rPr>
      <t>)</t>
    </r>
  </si>
  <si>
    <r>
      <t>Concentration (g</t>
    </r>
    <r>
      <rPr>
        <b/>
        <vertAlign val="subscript"/>
        <sz val="10"/>
        <rFont val="Gill Sans MT"/>
        <family val="2"/>
      </rPr>
      <t>analyte</t>
    </r>
    <r>
      <rPr>
        <b/>
        <sz val="10"/>
        <rFont val="Gill Sans MT"/>
        <family val="2"/>
      </rPr>
      <t xml:space="preserve">/ </t>
    </r>
    <r>
      <rPr>
        <sz val="9"/>
        <rFont val="Gill Sans MT"/>
        <family val="2"/>
      </rPr>
      <t>100g</t>
    </r>
    <r>
      <rPr>
        <b/>
        <vertAlign val="subscript"/>
        <sz val="10"/>
        <rFont val="Gill Sans MT"/>
        <family val="2"/>
      </rPr>
      <t>sample</t>
    </r>
    <r>
      <rPr>
        <b/>
        <sz val="10"/>
        <rFont val="Gill Sans MT"/>
        <family val="2"/>
      </rPr>
      <t>)</t>
    </r>
  </si>
  <si>
    <r>
      <t>On the 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pages, fill in the orange boxes and it will provide automatic results in the white boxes.</t>
    </r>
  </si>
  <si>
    <t>To zoom up or down, ensure the Standard tool bar is showing (View &gt; Toolbars) &amp; select a value from the Zoom drop-down list.</t>
  </si>
  <si>
    <t>L-Rhamnose
(g/L)</t>
  </si>
  <si>
    <t>L-Rhamnose (g/100g)</t>
  </si>
  <si>
    <t>L-Rhamnose  (g/100g)</t>
  </si>
  <si>
    <r>
      <t xml:space="preserve">   </t>
    </r>
    <r>
      <rPr>
        <b/>
        <sz val="10"/>
        <rFont val="Gill Sans MT"/>
        <family val="2"/>
      </rPr>
      <t>Abs
(L-Rhamnose)</t>
    </r>
  </si>
  <si>
    <t xml:space="preserve">  Abs
(L-Rhamnose)</t>
  </si>
  <si>
    <t>Megazyme Knowledge Base</t>
  </si>
  <si>
    <t>Customer Support</t>
  </si>
  <si>
    <t>K-RHAMNOSE 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</si>
</sst>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20" x14ac:knownFonts="1">
    <font>
      <sz val="10"/>
      <name val="Arial"/>
    </font>
    <font>
      <sz val="10"/>
      <name val="Gill Sans MT"/>
      <family val="2"/>
    </font>
    <font>
      <b/>
      <sz val="10"/>
      <name val="Gill Sans MT"/>
      <family val="2"/>
    </font>
    <font>
      <b/>
      <vertAlign val="subscript"/>
      <sz val="10"/>
      <name val="Gill Sans MT"/>
      <family val="2"/>
    </font>
    <font>
      <b/>
      <sz val="8"/>
      <color indexed="81"/>
      <name val="Tahoma"/>
      <family val="2"/>
    </font>
    <font>
      <u/>
      <sz val="10"/>
      <color indexed="12"/>
      <name val="Arial"/>
      <family val="2"/>
    </font>
    <font>
      <b/>
      <sz val="20"/>
      <color indexed="17"/>
      <name val="Times New Roman"/>
      <family val="1"/>
    </font>
    <font>
      <b/>
      <sz val="11"/>
      <color indexed="17"/>
      <name val="Times New Roman"/>
      <family val="1"/>
    </font>
    <font>
      <b/>
      <sz val="14"/>
      <name val="Gill Sans MT"/>
      <family val="2"/>
    </font>
    <font>
      <sz val="9"/>
      <name val="Gill Sans MT"/>
      <family val="2"/>
    </font>
    <font>
      <sz val="11"/>
      <name val="Gill Sans MT"/>
      <family val="2"/>
    </font>
    <font>
      <vertAlign val="superscript"/>
      <sz val="11"/>
      <name val="Gill Sans MT"/>
      <family val="2"/>
    </font>
    <font>
      <sz val="11"/>
      <name val="Arial"/>
      <family val="2"/>
    </font>
    <font>
      <b/>
      <sz val="12"/>
      <name val="Gill Sans MT"/>
      <family val="2"/>
    </font>
    <font>
      <vertAlign val="subscript"/>
      <sz val="12"/>
      <name val="Gill Sans MT"/>
      <family val="2"/>
    </font>
    <font>
      <sz val="12"/>
      <name val="Gill Sans MT"/>
      <family val="2"/>
    </font>
    <font>
      <b/>
      <sz val="11"/>
      <name val="Gill Sans MT"/>
      <family val="2"/>
    </font>
    <font>
      <u/>
      <sz val="11"/>
      <color indexed="12"/>
      <name val="Arial"/>
      <family val="2"/>
    </font>
    <font>
      <vertAlign val="superscript"/>
      <sz val="12"/>
      <name val="Gill Sans MT"/>
      <family val="2"/>
    </font>
    <font>
      <vertAlign val="subscript"/>
      <sz val="9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1" fillId="0" borderId="0" xfId="0" applyFont="1" applyFill="1"/>
    <xf numFmtId="0" fontId="1" fillId="2" borderId="0" xfId="0" applyFont="1" applyFill="1"/>
    <xf numFmtId="0" fontId="1" fillId="2" borderId="0" xfId="0" applyFont="1" applyFill="1" applyBorder="1"/>
    <xf numFmtId="0" fontId="2" fillId="2" borderId="0" xfId="0" applyFont="1" applyFill="1" applyBorder="1"/>
    <xf numFmtId="0" fontId="1" fillId="2" borderId="2" xfId="0" applyFont="1" applyFill="1" applyBorder="1"/>
    <xf numFmtId="0" fontId="1" fillId="3" borderId="0" xfId="0" applyFont="1" applyFill="1"/>
    <xf numFmtId="0" fontId="1" fillId="3" borderId="0" xfId="0" applyFont="1" applyFill="1" applyBorder="1"/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64" fontId="1" fillId="2" borderId="1" xfId="0" applyNumberFormat="1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/>
    </xf>
    <xf numFmtId="0" fontId="1" fillId="4" borderId="1" xfId="0" applyFont="1" applyFill="1" applyBorder="1" applyProtection="1">
      <protection locked="0"/>
    </xf>
    <xf numFmtId="164" fontId="1" fillId="4" borderId="1" xfId="0" applyNumberFormat="1" applyFont="1" applyFill="1" applyBorder="1" applyProtection="1">
      <protection locked="0"/>
    </xf>
    <xf numFmtId="0" fontId="1" fillId="3" borderId="0" xfId="0" applyFont="1" applyFill="1" applyBorder="1" applyProtection="1"/>
    <xf numFmtId="0" fontId="1" fillId="0" borderId="0" xfId="0" applyFont="1" applyProtection="1"/>
    <xf numFmtId="0" fontId="1" fillId="2" borderId="0" xfId="0" applyFont="1" applyFill="1" applyBorder="1" applyProtection="1"/>
    <xf numFmtId="0" fontId="6" fillId="2" borderId="0" xfId="0" applyFont="1" applyFill="1" applyBorder="1" applyAlignment="1" applyProtection="1">
      <alignment horizontal="left" vertical="top"/>
    </xf>
    <xf numFmtId="0" fontId="1" fillId="2" borderId="0" xfId="0" applyFont="1" applyFill="1" applyProtection="1"/>
    <xf numFmtId="0" fontId="2" fillId="2" borderId="1" xfId="0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1" fillId="3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0" xfId="0" applyFont="1" applyFill="1" applyBorder="1" applyProtection="1"/>
    <xf numFmtId="164" fontId="1" fillId="2" borderId="0" xfId="0" applyNumberFormat="1" applyFont="1" applyFill="1" applyBorder="1"/>
    <xf numFmtId="0" fontId="2" fillId="2" borderId="0" xfId="0" quotePrefix="1" applyFont="1" applyFill="1" applyBorder="1" applyAlignment="1" applyProtection="1">
      <alignment horizontal="center" vertical="top" wrapText="1"/>
    </xf>
    <xf numFmtId="0" fontId="1" fillId="0" borderId="0" xfId="0" applyFont="1" applyBorder="1" applyProtection="1"/>
    <xf numFmtId="164" fontId="1" fillId="2" borderId="0" xfId="0" applyNumberFormat="1" applyFont="1" applyFill="1" applyBorder="1" applyAlignment="1" applyProtection="1">
      <alignment horizontal="left"/>
    </xf>
    <xf numFmtId="164" fontId="1" fillId="2" borderId="0" xfId="0" applyNumberFormat="1" applyFont="1" applyFill="1" applyBorder="1" applyAlignment="1" applyProtection="1">
      <alignment horizontal="right"/>
    </xf>
    <xf numFmtId="0" fontId="1" fillId="3" borderId="0" xfId="0" applyFont="1" applyFill="1" applyBorder="1" applyAlignment="1" applyProtection="1"/>
    <xf numFmtId="0" fontId="1" fillId="0" borderId="0" xfId="0" applyFont="1" applyBorder="1" applyAlignment="1" applyProtection="1"/>
    <xf numFmtId="0" fontId="1" fillId="0" borderId="0" xfId="0" applyFont="1" applyAlignment="1" applyProtection="1"/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8" fillId="2" borderId="0" xfId="0" applyFont="1" applyFill="1" applyBorder="1" applyAlignment="1" applyProtection="1">
      <alignment horizontal="left" vertical="top"/>
    </xf>
    <xf numFmtId="16" fontId="1" fillId="2" borderId="0" xfId="0" applyNumberFormat="1" applyFont="1" applyFill="1" applyBorder="1"/>
    <xf numFmtId="0" fontId="1" fillId="2" borderId="0" xfId="0" applyFont="1" applyFill="1" applyBorder="1" applyProtection="1">
      <protection locked="0"/>
    </xf>
    <xf numFmtId="164" fontId="1" fillId="2" borderId="0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/>
    <xf numFmtId="165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/>
    <xf numFmtId="0" fontId="13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10" fillId="2" borderId="0" xfId="0" applyNumberFormat="1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0" fillId="2" borderId="0" xfId="0" applyFont="1" applyFill="1" applyBorder="1" applyAlignment="1" applyProtection="1">
      <alignment wrapText="1"/>
    </xf>
    <xf numFmtId="0" fontId="10" fillId="2" borderId="0" xfId="0" applyFont="1" applyFill="1" applyAlignment="1" applyProtection="1">
      <alignment wrapText="1"/>
    </xf>
    <xf numFmtId="0" fontId="10" fillId="2" borderId="0" xfId="0" applyFont="1" applyFill="1" applyAlignment="1" applyProtection="1"/>
    <xf numFmtId="0" fontId="16" fillId="0" borderId="0" xfId="0" applyFont="1" applyAlignment="1" applyProtection="1"/>
    <xf numFmtId="0" fontId="10" fillId="2" borderId="0" xfId="0" applyFont="1" applyFill="1" applyProtection="1"/>
    <xf numFmtId="0" fontId="10" fillId="2" borderId="0" xfId="0" applyFont="1" applyFill="1" applyBorder="1" applyAlignment="1" applyProtection="1"/>
    <xf numFmtId="164" fontId="2" fillId="2" borderId="0" xfId="0" applyNumberFormat="1" applyFont="1" applyFill="1" applyBorder="1" applyAlignment="1" applyProtection="1">
      <alignment horizontal="left"/>
    </xf>
    <xf numFmtId="0" fontId="5" fillId="2" borderId="0" xfId="1" applyFill="1" applyAlignment="1" applyProtection="1">
      <alignment horizontal="right" vertical="top" wrapText="1"/>
    </xf>
    <xf numFmtId="0" fontId="13" fillId="2" borderId="0" xfId="0" applyFont="1" applyFill="1" applyProtection="1"/>
    <xf numFmtId="164" fontId="1" fillId="4" borderId="3" xfId="0" applyNumberFormat="1" applyFont="1" applyFill="1" applyBorder="1" applyProtection="1"/>
    <xf numFmtId="164" fontId="1" fillId="4" borderId="4" xfId="0" applyNumberFormat="1" applyFont="1" applyFill="1" applyBorder="1" applyProtection="1"/>
    <xf numFmtId="164" fontId="1" fillId="4" borderId="5" xfId="0" applyNumberFormat="1" applyFont="1" applyFill="1" applyBorder="1" applyProtection="1"/>
    <xf numFmtId="0" fontId="2" fillId="2" borderId="0" xfId="0" applyFont="1" applyFill="1" applyBorder="1" applyProtection="1"/>
    <xf numFmtId="0" fontId="15" fillId="2" borderId="1" xfId="0" applyFont="1" applyFill="1" applyBorder="1" applyAlignment="1" applyProtection="1">
      <alignment horizontal="center"/>
    </xf>
    <xf numFmtId="164" fontId="1" fillId="4" borderId="1" xfId="0" applyNumberFormat="1" applyFont="1" applyFill="1" applyBorder="1" applyProtection="1"/>
    <xf numFmtId="16" fontId="1" fillId="2" borderId="0" xfId="0" applyNumberFormat="1" applyFont="1" applyFill="1" applyBorder="1" applyProtection="1"/>
    <xf numFmtId="0" fontId="13" fillId="2" borderId="1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1" fillId="4" borderId="1" xfId="0" applyFont="1" applyFill="1" applyBorder="1" applyProtection="1"/>
    <xf numFmtId="2" fontId="1" fillId="4" borderId="1" xfId="0" applyNumberFormat="1" applyFont="1" applyFill="1" applyBorder="1" applyProtection="1"/>
    <xf numFmtId="165" fontId="1" fillId="2" borderId="1" xfId="0" applyNumberFormat="1" applyFont="1" applyFill="1" applyBorder="1" applyProtection="1"/>
    <xf numFmtId="165" fontId="1" fillId="4" borderId="1" xfId="0" applyNumberFormat="1" applyFont="1" applyFill="1" applyBorder="1" applyProtection="1"/>
    <xf numFmtId="0" fontId="13" fillId="2" borderId="0" xfId="0" applyFont="1" applyFill="1" applyBorder="1" applyAlignment="1" applyProtection="1">
      <alignment horizontal="left"/>
    </xf>
    <xf numFmtId="0" fontId="16" fillId="2" borderId="0" xfId="0" applyFont="1" applyFill="1" applyProtection="1"/>
    <xf numFmtId="0" fontId="12" fillId="0" borderId="0" xfId="0" applyFont="1" applyAlignment="1" applyProtection="1">
      <alignment wrapText="1"/>
    </xf>
    <xf numFmtId="0" fontId="12" fillId="2" borderId="0" xfId="0" applyFont="1" applyFill="1" applyAlignment="1" applyProtection="1">
      <alignment wrapText="1"/>
    </xf>
    <xf numFmtId="0" fontId="17" fillId="2" borderId="0" xfId="1" applyFont="1" applyFill="1" applyAlignment="1" applyProtection="1"/>
    <xf numFmtId="0" fontId="10" fillId="2" borderId="0" xfId="1" applyFont="1" applyFill="1" applyAlignment="1" applyProtection="1">
      <alignment wrapText="1"/>
    </xf>
    <xf numFmtId="0" fontId="16" fillId="2" borderId="0" xfId="0" applyFont="1" applyFill="1" applyAlignment="1" applyProtection="1"/>
    <xf numFmtId="0" fontId="17" fillId="2" borderId="0" xfId="1" applyFont="1" applyFill="1" applyAlignment="1" applyProtection="1">
      <alignment wrapText="1"/>
    </xf>
    <xf numFmtId="164" fontId="1" fillId="2" borderId="1" xfId="0" applyNumberFormat="1" applyFont="1" applyFill="1" applyBorder="1" applyAlignment="1">
      <alignment horizontal="right"/>
    </xf>
    <xf numFmtId="0" fontId="9" fillId="5" borderId="5" xfId="0" applyFont="1" applyFill="1" applyBorder="1" applyAlignment="1">
      <alignment horizontal="center" vertical="top" wrapText="1"/>
    </xf>
    <xf numFmtId="0" fontId="1" fillId="5" borderId="1" xfId="0" applyFont="1" applyFill="1" applyBorder="1"/>
    <xf numFmtId="0" fontId="7" fillId="2" borderId="0" xfId="0" applyFont="1" applyFill="1" applyProtection="1"/>
    <xf numFmtId="0" fontId="10" fillId="2" borderId="0" xfId="0" applyFont="1" applyFill="1" applyAlignment="1" applyProtection="1">
      <alignment vertical="top" wrapText="1"/>
    </xf>
    <xf numFmtId="0" fontId="12" fillId="0" borderId="0" xfId="0" applyFont="1" applyProtection="1"/>
    <xf numFmtId="0" fontId="10" fillId="2" borderId="0" xfId="0" applyFont="1" applyFill="1" applyAlignment="1" applyProtection="1">
      <alignment wrapText="1"/>
    </xf>
    <xf numFmtId="0" fontId="12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164" fontId="1" fillId="4" borderId="3" xfId="0" applyNumberFormat="1" applyFont="1" applyFill="1" applyBorder="1" applyAlignment="1" applyProtection="1">
      <alignment horizontal="left"/>
      <protection locked="0"/>
    </xf>
    <xf numFmtId="164" fontId="1" fillId="4" borderId="5" xfId="0" applyNumberFormat="1" applyFont="1" applyFill="1" applyBorder="1" applyAlignment="1" applyProtection="1">
      <alignment horizontal="left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9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EFA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Instructions!A1"/><Relationship Id="rId4" Type="http://schemas.openxmlformats.org/officeDocument/2006/relationships/image" Target="../media/image1.png"/><Relationship Id="rId1" Type="http://schemas.openxmlformats.org/officeDocument/2006/relationships/hyperlink" Target="#Contact_us"/><Relationship Id="rId2" Type="http://schemas.openxmlformats.org/officeDocument/2006/relationships/hyperlink" Target="#MegaCalc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ontact_us"/><Relationship Id="rId4" Type="http://schemas.openxmlformats.org/officeDocument/2006/relationships/hyperlink" Target="#MegaCalc!A1"/><Relationship Id="rId1" Type="http://schemas.openxmlformats.org/officeDocument/2006/relationships/image" Target="../media/image2.png"/><Relationship Id="rId2" Type="http://schemas.openxmlformats.org/officeDocument/2006/relationships/hyperlink" Target="#Instruction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12</xdr:row>
      <xdr:rowOff>247650</xdr:rowOff>
    </xdr:from>
    <xdr:to>
      <xdr:col>3</xdr:col>
      <xdr:colOff>447675</xdr:colOff>
      <xdr:row>13</xdr:row>
      <xdr:rowOff>28575</xdr:rowOff>
    </xdr:to>
    <xdr:sp macro="" textlink="">
      <xdr:nvSpPr>
        <xdr:cNvPr id="6518" name="Line 10">
          <a:extLst>
            <a:ext uri="{FF2B5EF4-FFF2-40B4-BE49-F238E27FC236}">
              <a16:creationId xmlns:a16="http://schemas.microsoft.com/office/drawing/2014/main" xmlns="" id="{AFD94B75-B898-4A6A-A5A8-BB4E9BA862E7}"/>
            </a:ext>
          </a:extLst>
        </xdr:cNvPr>
        <xdr:cNvSpPr>
          <a:spLocks noChangeShapeType="1"/>
        </xdr:cNvSpPr>
      </xdr:nvSpPr>
      <xdr:spPr bwMode="auto">
        <a:xfrm>
          <a:off x="1457325" y="4505325"/>
          <a:ext cx="0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11</xdr:row>
      <xdr:rowOff>104775</xdr:rowOff>
    </xdr:from>
    <xdr:to>
      <xdr:col>6</xdr:col>
      <xdr:colOff>247650</xdr:colOff>
      <xdr:row>12</xdr:row>
      <xdr:rowOff>247650</xdr:rowOff>
    </xdr:to>
    <xdr:sp macro="" textlink="">
      <xdr:nvSpPr>
        <xdr:cNvPr id="6152" name="Rectangle 8">
          <a:extLst>
            <a:ext uri="{FF2B5EF4-FFF2-40B4-BE49-F238E27FC236}">
              <a16:creationId xmlns:a16="http://schemas.microsoft.com/office/drawing/2014/main" xmlns="" id="{1F126427-5E7A-4E35-8753-3E9A86375788}"/>
            </a:ext>
          </a:extLst>
        </xdr:cNvPr>
        <xdr:cNvSpPr>
          <a:spLocks noChangeArrowheads="1"/>
        </xdr:cNvSpPr>
      </xdr:nvSpPr>
      <xdr:spPr bwMode="auto">
        <a:xfrm>
          <a:off x="561975" y="3838575"/>
          <a:ext cx="291465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1. Enter sample details</a:t>
          </a:r>
        </a:p>
      </xdr:txBody>
    </xdr:sp>
    <xdr:clientData/>
  </xdr:twoCellAnchor>
  <xdr:twoCellAnchor>
    <xdr:from>
      <xdr:col>5</xdr:col>
      <xdr:colOff>333375</xdr:colOff>
      <xdr:row>17</xdr:row>
      <xdr:rowOff>85725</xdr:rowOff>
    </xdr:from>
    <xdr:to>
      <xdr:col>8</xdr:col>
      <xdr:colOff>409575</xdr:colOff>
      <xdr:row>21</xdr:row>
      <xdr:rowOff>104775</xdr:rowOff>
    </xdr:to>
    <xdr:sp macro="" textlink="">
      <xdr:nvSpPr>
        <xdr:cNvPr id="6520" name="Line 12">
          <a:extLst>
            <a:ext uri="{FF2B5EF4-FFF2-40B4-BE49-F238E27FC236}">
              <a16:creationId xmlns:a16="http://schemas.microsoft.com/office/drawing/2014/main" xmlns="" id="{5A43551A-A892-40FD-A298-7D808F810C83}"/>
            </a:ext>
          </a:extLst>
        </xdr:cNvPr>
        <xdr:cNvSpPr>
          <a:spLocks noChangeShapeType="1"/>
        </xdr:cNvSpPr>
      </xdr:nvSpPr>
      <xdr:spPr bwMode="auto">
        <a:xfrm flipH="1">
          <a:off x="3009900" y="5857875"/>
          <a:ext cx="1924050" cy="1162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466725</xdr:colOff>
      <xdr:row>12</xdr:row>
      <xdr:rowOff>552450</xdr:rowOff>
    </xdr:from>
    <xdr:to>
      <xdr:col>8</xdr:col>
      <xdr:colOff>9525</xdr:colOff>
      <xdr:row>16</xdr:row>
      <xdr:rowOff>142875</xdr:rowOff>
    </xdr:to>
    <xdr:sp macro="" textlink="">
      <xdr:nvSpPr>
        <xdr:cNvPr id="6521" name="Line 14">
          <a:extLst>
            <a:ext uri="{FF2B5EF4-FFF2-40B4-BE49-F238E27FC236}">
              <a16:creationId xmlns:a16="http://schemas.microsoft.com/office/drawing/2014/main" xmlns="" id="{E5C8D6E2-70D8-41EC-9C51-0CEF3E954CB7}"/>
            </a:ext>
          </a:extLst>
        </xdr:cNvPr>
        <xdr:cNvSpPr>
          <a:spLocks noChangeShapeType="1"/>
        </xdr:cNvSpPr>
      </xdr:nvSpPr>
      <xdr:spPr bwMode="auto">
        <a:xfrm flipH="1">
          <a:off x="3143250" y="4810125"/>
          <a:ext cx="1390650" cy="914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15</xdr:row>
      <xdr:rowOff>238125</xdr:rowOff>
    </xdr:from>
    <xdr:to>
      <xdr:col>14</xdr:col>
      <xdr:colOff>342900</xdr:colOff>
      <xdr:row>17</xdr:row>
      <xdr:rowOff>104775</xdr:rowOff>
    </xdr:to>
    <xdr:sp macro="" textlink="">
      <xdr:nvSpPr>
        <xdr:cNvPr id="6157" name="Rectangle 13">
          <a:extLst>
            <a:ext uri="{FF2B5EF4-FFF2-40B4-BE49-F238E27FC236}">
              <a16:creationId xmlns:a16="http://schemas.microsoft.com/office/drawing/2014/main" xmlns="" id="{EFCD389D-3CED-417B-AB89-7912FA1ED1FD}"/>
            </a:ext>
          </a:extLst>
        </xdr:cNvPr>
        <xdr:cNvSpPr>
          <a:spLocks noChangeArrowheads="1"/>
        </xdr:cNvSpPr>
      </xdr:nvSpPr>
      <xdr:spPr bwMode="auto">
        <a:xfrm>
          <a:off x="4133850" y="5238750"/>
          <a:ext cx="5610225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3. Insert absorbance values for the samples</a:t>
          </a:r>
        </a:p>
      </xdr:txBody>
    </xdr:sp>
    <xdr:clientData/>
  </xdr:twoCellAnchor>
  <xdr:twoCellAnchor>
    <xdr:from>
      <xdr:col>13</xdr:col>
      <xdr:colOff>9525</xdr:colOff>
      <xdr:row>25</xdr:row>
      <xdr:rowOff>57150</xdr:rowOff>
    </xdr:from>
    <xdr:to>
      <xdr:col>13</xdr:col>
      <xdr:colOff>9525</xdr:colOff>
      <xdr:row>30</xdr:row>
      <xdr:rowOff>9525</xdr:rowOff>
    </xdr:to>
    <xdr:sp macro="" textlink="">
      <xdr:nvSpPr>
        <xdr:cNvPr id="6160" name="Rectangle 16">
          <a:extLst>
            <a:ext uri="{FF2B5EF4-FFF2-40B4-BE49-F238E27FC236}">
              <a16:creationId xmlns:a16="http://schemas.microsoft.com/office/drawing/2014/main" xmlns="" id="{4CFBF6BD-7A6A-4FC7-8322-B6931652995E}"/>
            </a:ext>
          </a:extLst>
        </xdr:cNvPr>
        <xdr:cNvSpPr>
          <a:spLocks noChangeArrowheads="1"/>
        </xdr:cNvSpPr>
      </xdr:nvSpPr>
      <xdr:spPr bwMode="auto">
        <a:xfrm>
          <a:off x="8353425" y="7400925"/>
          <a:ext cx="0" cy="904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Gill Sans MT"/>
            </a:rPr>
            <a:t>5. Adjust sample volume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Gill Sans MT"/>
            </a:rPr>
            <a:t>If a sample volume other than 0.1 mL is used, then enter the actual volume used.</a:t>
          </a:r>
        </a:p>
      </xdr:txBody>
    </xdr:sp>
    <xdr:clientData/>
  </xdr:twoCellAnchor>
  <xdr:twoCellAnchor>
    <xdr:from>
      <xdr:col>13</xdr:col>
      <xdr:colOff>9525</xdr:colOff>
      <xdr:row>17</xdr:row>
      <xdr:rowOff>133350</xdr:rowOff>
    </xdr:from>
    <xdr:to>
      <xdr:col>13</xdr:col>
      <xdr:colOff>9525</xdr:colOff>
      <xdr:row>24</xdr:row>
      <xdr:rowOff>28575</xdr:rowOff>
    </xdr:to>
    <xdr:sp macro="" textlink="">
      <xdr:nvSpPr>
        <xdr:cNvPr id="6162" name="Rectangle 18">
          <a:extLst>
            <a:ext uri="{FF2B5EF4-FFF2-40B4-BE49-F238E27FC236}">
              <a16:creationId xmlns:a16="http://schemas.microsoft.com/office/drawing/2014/main" xmlns="" id="{79A5FADC-B485-42B9-8F37-44D42CCA67A2}"/>
            </a:ext>
          </a:extLst>
        </xdr:cNvPr>
        <xdr:cNvSpPr>
          <a:spLocks noChangeArrowheads="1"/>
        </xdr:cNvSpPr>
      </xdr:nvSpPr>
      <xdr:spPr bwMode="auto">
        <a:xfrm>
          <a:off x="8353425" y="5572125"/>
          <a:ext cx="0" cy="1609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Gill Sans MT"/>
            </a:rPr>
            <a:t>6. Adjust sample dilution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</a:p>
      </xdr:txBody>
    </xdr:sp>
    <xdr:clientData/>
  </xdr:twoCellAnchor>
  <xdr:twoCellAnchor>
    <xdr:from>
      <xdr:col>13</xdr:col>
      <xdr:colOff>9525</xdr:colOff>
      <xdr:row>7</xdr:row>
      <xdr:rowOff>57150</xdr:rowOff>
    </xdr:from>
    <xdr:to>
      <xdr:col>13</xdr:col>
      <xdr:colOff>9525</xdr:colOff>
      <xdr:row>7</xdr:row>
      <xdr:rowOff>276225</xdr:rowOff>
    </xdr:to>
    <xdr:sp macro="" textlink="">
      <xdr:nvSpPr>
        <xdr:cNvPr id="6181" name="Text Box 3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3143A693-7821-4066-AB6E-68C8CCE7C3D5}"/>
            </a:ext>
          </a:extLst>
        </xdr:cNvPr>
        <xdr:cNvSpPr txBox="1">
          <a:spLocks noChangeArrowheads="1"/>
        </xdr:cNvSpPr>
      </xdr:nvSpPr>
      <xdr:spPr bwMode="auto">
        <a:xfrm>
          <a:off x="8353425" y="1952625"/>
          <a:ext cx="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</a:p>
      </xdr:txBody>
    </xdr:sp>
    <xdr:clientData fPrintsWithSheet="0"/>
  </xdr:twoCellAnchor>
  <xdr:twoCellAnchor>
    <xdr:from>
      <xdr:col>13</xdr:col>
      <xdr:colOff>9525</xdr:colOff>
      <xdr:row>7</xdr:row>
      <xdr:rowOff>95250</xdr:rowOff>
    </xdr:from>
    <xdr:to>
      <xdr:col>13</xdr:col>
      <xdr:colOff>9525</xdr:colOff>
      <xdr:row>7</xdr:row>
      <xdr:rowOff>95250</xdr:rowOff>
    </xdr:to>
    <xdr:sp macro="" textlink="">
      <xdr:nvSpPr>
        <xdr:cNvPr id="6526" name="Line 38">
          <a:extLst>
            <a:ext uri="{FF2B5EF4-FFF2-40B4-BE49-F238E27FC236}">
              <a16:creationId xmlns:a16="http://schemas.microsoft.com/office/drawing/2014/main" xmlns="" id="{0791EB5D-07A9-4A58-91B8-D73B2C24C18A}"/>
            </a:ext>
          </a:extLst>
        </xdr:cNvPr>
        <xdr:cNvSpPr>
          <a:spLocks noChangeShapeType="1"/>
        </xdr:cNvSpPr>
      </xdr:nvSpPr>
      <xdr:spPr bwMode="auto">
        <a:xfrm>
          <a:off x="8353425" y="23241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13</xdr:col>
      <xdr:colOff>9525</xdr:colOff>
      <xdr:row>7</xdr:row>
      <xdr:rowOff>95250</xdr:rowOff>
    </xdr:from>
    <xdr:to>
      <xdr:col>13</xdr:col>
      <xdr:colOff>9525</xdr:colOff>
      <xdr:row>7</xdr:row>
      <xdr:rowOff>95250</xdr:rowOff>
    </xdr:to>
    <xdr:sp macro="" textlink="">
      <xdr:nvSpPr>
        <xdr:cNvPr id="6527" name="Line 39">
          <a:extLst>
            <a:ext uri="{FF2B5EF4-FFF2-40B4-BE49-F238E27FC236}">
              <a16:creationId xmlns:a16="http://schemas.microsoft.com/office/drawing/2014/main" xmlns="" id="{DEA19A35-7485-4A98-8516-BCCDD51C0282}"/>
            </a:ext>
          </a:extLst>
        </xdr:cNvPr>
        <xdr:cNvSpPr>
          <a:spLocks noChangeShapeType="1"/>
        </xdr:cNvSpPr>
      </xdr:nvSpPr>
      <xdr:spPr bwMode="auto">
        <a:xfrm flipH="1">
          <a:off x="8353425" y="23241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13</xdr:col>
      <xdr:colOff>9525</xdr:colOff>
      <xdr:row>7</xdr:row>
      <xdr:rowOff>95250</xdr:rowOff>
    </xdr:from>
    <xdr:to>
      <xdr:col>13</xdr:col>
      <xdr:colOff>9525</xdr:colOff>
      <xdr:row>7</xdr:row>
      <xdr:rowOff>95250</xdr:rowOff>
    </xdr:to>
    <xdr:sp macro="" textlink="">
      <xdr:nvSpPr>
        <xdr:cNvPr id="6528" name="Line 40">
          <a:extLst>
            <a:ext uri="{FF2B5EF4-FFF2-40B4-BE49-F238E27FC236}">
              <a16:creationId xmlns:a16="http://schemas.microsoft.com/office/drawing/2014/main" xmlns="" id="{93CA6A8E-76C6-404E-B536-8DDC2CDCB378}"/>
            </a:ext>
          </a:extLst>
        </xdr:cNvPr>
        <xdr:cNvSpPr>
          <a:spLocks noChangeShapeType="1"/>
        </xdr:cNvSpPr>
      </xdr:nvSpPr>
      <xdr:spPr bwMode="auto">
        <a:xfrm flipH="1">
          <a:off x="8353425" y="23241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13</xdr:col>
      <xdr:colOff>9525</xdr:colOff>
      <xdr:row>6</xdr:row>
      <xdr:rowOff>133350</xdr:rowOff>
    </xdr:from>
    <xdr:to>
      <xdr:col>14</xdr:col>
      <xdr:colOff>371475</xdr:colOff>
      <xdr:row>6</xdr:row>
      <xdr:rowOff>323850</xdr:rowOff>
    </xdr:to>
    <xdr:sp macro="" textlink="">
      <xdr:nvSpPr>
        <xdr:cNvPr id="6185" name="Text Box 4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2F9611C1-AFF1-49D0-BAA6-05BCA772A563}"/>
            </a:ext>
          </a:extLst>
        </xdr:cNvPr>
        <xdr:cNvSpPr txBox="1">
          <a:spLocks noChangeArrowheads="1"/>
        </xdr:cNvSpPr>
      </xdr:nvSpPr>
      <xdr:spPr bwMode="auto">
        <a:xfrm>
          <a:off x="8353425" y="1485900"/>
          <a:ext cx="14192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MegaCalc</a:t>
          </a:r>
        </a:p>
      </xdr:txBody>
    </xdr:sp>
    <xdr:clientData fPrintsWithSheet="0"/>
  </xdr:twoCellAnchor>
  <xdr:twoCellAnchor>
    <xdr:from>
      <xdr:col>2</xdr:col>
      <xdr:colOff>19050</xdr:colOff>
      <xdr:row>8</xdr:row>
      <xdr:rowOff>85725</xdr:rowOff>
    </xdr:from>
    <xdr:to>
      <xdr:col>3</xdr:col>
      <xdr:colOff>219075</xdr:colOff>
      <xdr:row>8</xdr:row>
      <xdr:rowOff>285750</xdr:rowOff>
    </xdr:to>
    <xdr:sp macro="" textlink="">
      <xdr:nvSpPr>
        <xdr:cNvPr id="6187" name="Text Box 4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E9D280B1-2708-4DBE-AC74-10EF0E7DAA43}"/>
            </a:ext>
          </a:extLst>
        </xdr:cNvPr>
        <xdr:cNvSpPr txBox="1">
          <a:spLocks noChangeArrowheads="1"/>
        </xdr:cNvSpPr>
      </xdr:nvSpPr>
      <xdr:spPr bwMode="auto">
        <a:xfrm>
          <a:off x="209550" y="2667000"/>
          <a:ext cx="101917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Mega-Calc</a:t>
          </a:r>
        </a:p>
      </xdr:txBody>
    </xdr:sp>
    <xdr:clientData fPrintsWithSheet="0"/>
  </xdr:twoCellAnchor>
  <xdr:twoCellAnchor>
    <xdr:from>
      <xdr:col>2</xdr:col>
      <xdr:colOff>47625</xdr:colOff>
      <xdr:row>44</xdr:row>
      <xdr:rowOff>152400</xdr:rowOff>
    </xdr:from>
    <xdr:to>
      <xdr:col>3</xdr:col>
      <xdr:colOff>447675</xdr:colOff>
      <xdr:row>45</xdr:row>
      <xdr:rowOff>142875</xdr:rowOff>
    </xdr:to>
    <xdr:sp macro="" textlink="">
      <xdr:nvSpPr>
        <xdr:cNvPr id="6188" name="Text Box 4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13BEA7F1-8A43-4BB8-8AC0-4C9EF3D0A8CD}"/>
            </a:ext>
          </a:extLst>
        </xdr:cNvPr>
        <xdr:cNvSpPr txBox="1">
          <a:spLocks noChangeArrowheads="1"/>
        </xdr:cNvSpPr>
      </xdr:nvSpPr>
      <xdr:spPr bwMode="auto">
        <a:xfrm>
          <a:off x="238125" y="11896725"/>
          <a:ext cx="12192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</a:p>
      </xdr:txBody>
    </xdr:sp>
    <xdr:clientData fPrintsWithSheet="0"/>
  </xdr:twoCellAnchor>
  <xdr:twoCellAnchor>
    <xdr:from>
      <xdr:col>10</xdr:col>
      <xdr:colOff>352425</xdr:colOff>
      <xdr:row>20</xdr:row>
      <xdr:rowOff>47625</xdr:rowOff>
    </xdr:from>
    <xdr:to>
      <xdr:col>10</xdr:col>
      <xdr:colOff>438150</xdr:colOff>
      <xdr:row>20</xdr:row>
      <xdr:rowOff>133350</xdr:rowOff>
    </xdr:to>
    <xdr:sp macro="" textlink="">
      <xdr:nvSpPr>
        <xdr:cNvPr id="6532" name="AutoShape 59">
          <a:extLst>
            <a:ext uri="{FF2B5EF4-FFF2-40B4-BE49-F238E27FC236}">
              <a16:creationId xmlns:a16="http://schemas.microsoft.com/office/drawing/2014/main" xmlns="" id="{116B33BD-CF9B-45AA-9A8A-B28D6287F177}"/>
            </a:ext>
          </a:extLst>
        </xdr:cNvPr>
        <xdr:cNvSpPr>
          <a:spLocks noChangeArrowheads="1"/>
        </xdr:cNvSpPr>
      </xdr:nvSpPr>
      <xdr:spPr bwMode="auto">
        <a:xfrm>
          <a:off x="5524500" y="6391275"/>
          <a:ext cx="85725" cy="857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352425</xdr:colOff>
      <xdr:row>11</xdr:row>
      <xdr:rowOff>180975</xdr:rowOff>
    </xdr:from>
    <xdr:to>
      <xdr:col>14</xdr:col>
      <xdr:colOff>314325</xdr:colOff>
      <xdr:row>15</xdr:row>
      <xdr:rowOff>0</xdr:rowOff>
    </xdr:to>
    <xdr:sp macro="" textlink="">
      <xdr:nvSpPr>
        <xdr:cNvPr id="6155" name="Rectangle 11">
          <a:extLst>
            <a:ext uri="{FF2B5EF4-FFF2-40B4-BE49-F238E27FC236}">
              <a16:creationId xmlns:a16="http://schemas.microsoft.com/office/drawing/2014/main" xmlns="" id="{00CE491F-0048-4A61-BEBB-5E4127B11E9C}"/>
            </a:ext>
          </a:extLst>
        </xdr:cNvPr>
        <xdr:cNvSpPr>
          <a:spLocks noChangeArrowheads="1"/>
        </xdr:cNvSpPr>
      </xdr:nvSpPr>
      <xdr:spPr bwMode="auto">
        <a:xfrm>
          <a:off x="4133850" y="3914775"/>
          <a:ext cx="5581650" cy="1085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2. Insert absorbance values for the blank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If duplicate blanks have been run, insert both sets of data and the program will automatically use the average values. If a single set of values are input, these will be used.</a:t>
          </a:r>
        </a:p>
      </xdr:txBody>
    </xdr:sp>
    <xdr:clientData/>
  </xdr:twoCellAnchor>
  <xdr:twoCellAnchor>
    <xdr:from>
      <xdr:col>2</xdr:col>
      <xdr:colOff>85725</xdr:colOff>
      <xdr:row>25</xdr:row>
      <xdr:rowOff>171450</xdr:rowOff>
    </xdr:from>
    <xdr:to>
      <xdr:col>7</xdr:col>
      <xdr:colOff>352425</xdr:colOff>
      <xdr:row>34</xdr:row>
      <xdr:rowOff>180975</xdr:rowOff>
    </xdr:to>
    <xdr:sp macro="" textlink="">
      <xdr:nvSpPr>
        <xdr:cNvPr id="6159" name="Rectangle 15">
          <a:extLst>
            <a:ext uri="{FF2B5EF4-FFF2-40B4-BE49-F238E27FC236}">
              <a16:creationId xmlns:a16="http://schemas.microsoft.com/office/drawing/2014/main" xmlns="" id="{718EEE70-2685-44E5-9415-AAA810FF1CD4}"/>
            </a:ext>
          </a:extLst>
        </xdr:cNvPr>
        <xdr:cNvSpPr>
          <a:spLocks noChangeArrowheads="1"/>
        </xdr:cNvSpPr>
      </xdr:nvSpPr>
      <xdr:spPr bwMode="auto">
        <a:xfrm>
          <a:off x="276225" y="7515225"/>
          <a:ext cx="3857625" cy="1724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4. Extinction coefficient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The calculations are set for readings at 340 nm [extinction coefficient for NADH of 6.3 (1 x mol</a:t>
          </a:r>
          <a:r>
            <a:rPr lang="en-GB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 x cm</a:t>
          </a:r>
          <a:r>
            <a:rPr lang="en-GB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)].  For absorbance readings at 365 nm (Hg lamp; ext. coeff. 3.4) multiply the calculated values for L-Rhamnose  by 1.8529. For absorbance readings at 334 nm (Hg lamp; ext. coeff. 6.18) multiply the calculated values for L-Rhamnose by 1.0194.   </a:t>
          </a:r>
        </a:p>
      </xdr:txBody>
    </xdr:sp>
    <xdr:clientData/>
  </xdr:twoCellAnchor>
  <xdr:twoCellAnchor>
    <xdr:from>
      <xdr:col>8</xdr:col>
      <xdr:colOff>114300</xdr:colOff>
      <xdr:row>25</xdr:row>
      <xdr:rowOff>180975</xdr:rowOff>
    </xdr:from>
    <xdr:to>
      <xdr:col>14</xdr:col>
      <xdr:colOff>314325</xdr:colOff>
      <xdr:row>30</xdr:row>
      <xdr:rowOff>47625</xdr:rowOff>
    </xdr:to>
    <xdr:sp macro="" textlink="">
      <xdr:nvSpPr>
        <xdr:cNvPr id="6208" name="Rectangle 64">
          <a:extLst>
            <a:ext uri="{FF2B5EF4-FFF2-40B4-BE49-F238E27FC236}">
              <a16:creationId xmlns:a16="http://schemas.microsoft.com/office/drawing/2014/main" xmlns="" id="{5065CF14-763B-451C-A46C-F624E6D4AED4}"/>
            </a:ext>
          </a:extLst>
        </xdr:cNvPr>
        <xdr:cNvSpPr>
          <a:spLocks noChangeArrowheads="1"/>
        </xdr:cNvSpPr>
      </xdr:nvSpPr>
      <xdr:spPr bwMode="auto">
        <a:xfrm>
          <a:off x="4638675" y="7524750"/>
          <a:ext cx="5076825" cy="81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5. Sample volume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If a sample volume other than 0.1 mL is used, enter the volume.</a:t>
          </a:r>
        </a:p>
      </xdr:txBody>
    </xdr:sp>
    <xdr:clientData/>
  </xdr:twoCellAnchor>
  <xdr:twoCellAnchor>
    <xdr:from>
      <xdr:col>7</xdr:col>
      <xdr:colOff>695325</xdr:colOff>
      <xdr:row>23</xdr:row>
      <xdr:rowOff>57150</xdr:rowOff>
    </xdr:from>
    <xdr:to>
      <xdr:col>11</xdr:col>
      <xdr:colOff>180975</xdr:colOff>
      <xdr:row>31</xdr:row>
      <xdr:rowOff>66675</xdr:rowOff>
    </xdr:to>
    <xdr:sp macro="" textlink="">
      <xdr:nvSpPr>
        <xdr:cNvPr id="6536" name="Line 68">
          <a:extLst>
            <a:ext uri="{FF2B5EF4-FFF2-40B4-BE49-F238E27FC236}">
              <a16:creationId xmlns:a16="http://schemas.microsoft.com/office/drawing/2014/main" xmlns="" id="{192538E0-66F3-4E6E-9099-DAF86EBD8D43}"/>
            </a:ext>
          </a:extLst>
        </xdr:cNvPr>
        <xdr:cNvSpPr>
          <a:spLocks noChangeShapeType="1"/>
        </xdr:cNvSpPr>
      </xdr:nvSpPr>
      <xdr:spPr bwMode="auto">
        <a:xfrm flipH="1" flipV="1">
          <a:off x="4476750" y="7353300"/>
          <a:ext cx="1933575" cy="1533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31</xdr:row>
      <xdr:rowOff>19050</xdr:rowOff>
    </xdr:from>
    <xdr:to>
      <xdr:col>14</xdr:col>
      <xdr:colOff>314325</xdr:colOff>
      <xdr:row>35</xdr:row>
      <xdr:rowOff>9525</xdr:rowOff>
    </xdr:to>
    <xdr:sp macro="" textlink="">
      <xdr:nvSpPr>
        <xdr:cNvPr id="6209" name="Rectangle 65">
          <a:extLst>
            <a:ext uri="{FF2B5EF4-FFF2-40B4-BE49-F238E27FC236}">
              <a16:creationId xmlns:a16="http://schemas.microsoft.com/office/drawing/2014/main" xmlns="" id="{C2472E81-397D-432C-8370-858E97151A61}"/>
            </a:ext>
          </a:extLst>
        </xdr:cNvPr>
        <xdr:cNvSpPr>
          <a:spLocks noChangeArrowheads="1"/>
        </xdr:cNvSpPr>
      </xdr:nvSpPr>
      <xdr:spPr bwMode="auto">
        <a:xfrm>
          <a:off x="5076825" y="8505825"/>
          <a:ext cx="4638675" cy="752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6.  Sample dilution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</a:p>
      </xdr:txBody>
    </xdr:sp>
    <xdr:clientData/>
  </xdr:twoCellAnchor>
  <xdr:twoCellAnchor>
    <xdr:from>
      <xdr:col>13</xdr:col>
      <xdr:colOff>9525</xdr:colOff>
      <xdr:row>6</xdr:row>
      <xdr:rowOff>342900</xdr:rowOff>
    </xdr:from>
    <xdr:to>
      <xdr:col>15</xdr:col>
      <xdr:colOff>0</xdr:colOff>
      <xdr:row>7</xdr:row>
      <xdr:rowOff>19050</xdr:rowOff>
    </xdr:to>
    <xdr:sp macro="" textlink="">
      <xdr:nvSpPr>
        <xdr:cNvPr id="6213" name="Text Box 6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4D0210EF-28C0-4BB7-B1BC-2577CEC057F7}"/>
            </a:ext>
          </a:extLst>
        </xdr:cNvPr>
        <xdr:cNvSpPr txBox="1">
          <a:spLocks noChangeArrowheads="1"/>
        </xdr:cNvSpPr>
      </xdr:nvSpPr>
      <xdr:spPr bwMode="auto">
        <a:xfrm>
          <a:off x="8353425" y="1695450"/>
          <a:ext cx="16954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</a:p>
      </xdr:txBody>
    </xdr:sp>
    <xdr:clientData fPrintsWithSheet="0"/>
  </xdr:twoCellAnchor>
  <xdr:twoCellAnchor>
    <xdr:from>
      <xdr:col>6</xdr:col>
      <xdr:colOff>361950</xdr:colOff>
      <xdr:row>23</xdr:row>
      <xdr:rowOff>47625</xdr:rowOff>
    </xdr:from>
    <xdr:to>
      <xdr:col>8</xdr:col>
      <xdr:colOff>104775</xdr:colOff>
      <xdr:row>28</xdr:row>
      <xdr:rowOff>152400</xdr:rowOff>
    </xdr:to>
    <xdr:sp macro="" textlink="">
      <xdr:nvSpPr>
        <xdr:cNvPr id="6539" name="Line 67">
          <a:extLst>
            <a:ext uri="{FF2B5EF4-FFF2-40B4-BE49-F238E27FC236}">
              <a16:creationId xmlns:a16="http://schemas.microsoft.com/office/drawing/2014/main" xmlns="" id="{D079D084-84BF-476E-9A62-528DF839047F}"/>
            </a:ext>
          </a:extLst>
        </xdr:cNvPr>
        <xdr:cNvSpPr>
          <a:spLocks noChangeShapeType="1"/>
        </xdr:cNvSpPr>
      </xdr:nvSpPr>
      <xdr:spPr bwMode="auto">
        <a:xfrm flipH="1" flipV="1">
          <a:off x="3590925" y="7343775"/>
          <a:ext cx="1038225" cy="1057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15</xdr:col>
      <xdr:colOff>0</xdr:colOff>
      <xdr:row>6</xdr:row>
      <xdr:rowOff>19050</xdr:rowOff>
    </xdr:to>
    <xdr:pic>
      <xdr:nvPicPr>
        <xdr:cNvPr id="6540" name="Picture 2">
          <a:extLst>
            <a:ext uri="{FF2B5EF4-FFF2-40B4-BE49-F238E27FC236}">
              <a16:creationId xmlns:a16="http://schemas.microsoft.com/office/drawing/2014/main" xmlns="" id="{755B0AF8-F2B7-4F1D-83BC-FF9630992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5250"/>
          <a:ext cx="9934575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95250</xdr:rowOff>
    </xdr:from>
    <xdr:to>
      <xdr:col>18</xdr:col>
      <xdr:colOff>0</xdr:colOff>
      <xdr:row>2</xdr:row>
      <xdr:rowOff>76200</xdr:rowOff>
    </xdr:to>
    <xdr:pic>
      <xdr:nvPicPr>
        <xdr:cNvPr id="2227" name="Picture 44">
          <a:extLst>
            <a:ext uri="{FF2B5EF4-FFF2-40B4-BE49-F238E27FC236}">
              <a16:creationId xmlns:a16="http://schemas.microsoft.com/office/drawing/2014/main" xmlns="" id="{89CCC58D-9BE1-4EA3-812D-F1F7FCFBD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5250"/>
          <a:ext cx="8601075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257175</xdr:colOff>
      <xdr:row>12</xdr:row>
      <xdr:rowOff>38100</xdr:rowOff>
    </xdr:from>
    <xdr:to>
      <xdr:col>10</xdr:col>
      <xdr:colOff>342900</xdr:colOff>
      <xdr:row>12</xdr:row>
      <xdr:rowOff>133350</xdr:rowOff>
    </xdr:to>
    <xdr:sp macro="" textlink="">
      <xdr:nvSpPr>
        <xdr:cNvPr id="2228" name="AutoShape 11">
          <a:extLst>
            <a:ext uri="{FF2B5EF4-FFF2-40B4-BE49-F238E27FC236}">
              <a16:creationId xmlns:a16="http://schemas.microsoft.com/office/drawing/2014/main" xmlns="" id="{EB923FDA-25CD-4AAF-909E-81E9BE96C4C8}"/>
            </a:ext>
          </a:extLst>
        </xdr:cNvPr>
        <xdr:cNvSpPr>
          <a:spLocks noChangeArrowheads="1"/>
        </xdr:cNvSpPr>
      </xdr:nvSpPr>
      <xdr:spPr bwMode="auto">
        <a:xfrm>
          <a:off x="5086350" y="3419475"/>
          <a:ext cx="85725" cy="952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371475</xdr:colOff>
      <xdr:row>2</xdr:row>
      <xdr:rowOff>114300</xdr:rowOff>
    </xdr:from>
    <xdr:to>
      <xdr:col>16</xdr:col>
      <xdr:colOff>447675</xdr:colOff>
      <xdr:row>3</xdr:row>
      <xdr:rowOff>104775</xdr:rowOff>
    </xdr:to>
    <xdr:sp macro="" textlink="">
      <xdr:nvSpPr>
        <xdr:cNvPr id="2075" name="Text Box 2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1EF957BA-0B87-4247-B952-93B40BB633DC}"/>
            </a:ext>
          </a:extLst>
        </xdr:cNvPr>
        <xdr:cNvSpPr txBox="1">
          <a:spLocks noChangeArrowheads="1"/>
        </xdr:cNvSpPr>
      </xdr:nvSpPr>
      <xdr:spPr bwMode="auto">
        <a:xfrm>
          <a:off x="7143750" y="1476375"/>
          <a:ext cx="99060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Instructions</a:t>
          </a:r>
        </a:p>
      </xdr:txBody>
    </xdr:sp>
    <xdr:clientData fPrintsWithSheet="0"/>
  </xdr:twoCellAnchor>
  <xdr:twoCellAnchor>
    <xdr:from>
      <xdr:col>14</xdr:col>
      <xdr:colOff>371475</xdr:colOff>
      <xdr:row>3</xdr:row>
      <xdr:rowOff>114300</xdr:rowOff>
    </xdr:from>
    <xdr:to>
      <xdr:col>16</xdr:col>
      <xdr:colOff>447675</xdr:colOff>
      <xdr:row>4</xdr:row>
      <xdr:rowOff>133350</xdr:rowOff>
    </xdr:to>
    <xdr:sp macro="" textlink="">
      <xdr:nvSpPr>
        <xdr:cNvPr id="2076" name="Text Box 2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9B24286B-9E2F-4676-A3F0-FB98A4C38DAA}"/>
            </a:ext>
          </a:extLst>
        </xdr:cNvPr>
        <xdr:cNvSpPr txBox="1">
          <a:spLocks noChangeArrowheads="1"/>
        </xdr:cNvSpPr>
      </xdr:nvSpPr>
      <xdr:spPr bwMode="auto">
        <a:xfrm>
          <a:off x="7143750" y="1666875"/>
          <a:ext cx="9906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</a:p>
      </xdr:txBody>
    </xdr:sp>
    <xdr:clientData fPrintsWithSheet="0"/>
  </xdr:twoCellAnchor>
  <xdr:twoCellAnchor>
    <xdr:from>
      <xdr:col>14</xdr:col>
      <xdr:colOff>371475</xdr:colOff>
      <xdr:row>4</xdr:row>
      <xdr:rowOff>95250</xdr:rowOff>
    </xdr:from>
    <xdr:to>
      <xdr:col>16</xdr:col>
      <xdr:colOff>85725</xdr:colOff>
      <xdr:row>4</xdr:row>
      <xdr:rowOff>95250</xdr:rowOff>
    </xdr:to>
    <xdr:sp macro="" textlink="">
      <xdr:nvSpPr>
        <xdr:cNvPr id="2231" name="Line 29">
          <a:extLst>
            <a:ext uri="{FF2B5EF4-FFF2-40B4-BE49-F238E27FC236}">
              <a16:creationId xmlns:a16="http://schemas.microsoft.com/office/drawing/2014/main" xmlns="" id="{830E6486-03E8-4575-986D-1D7668282B3D}"/>
            </a:ext>
          </a:extLst>
        </xdr:cNvPr>
        <xdr:cNvSpPr>
          <a:spLocks noChangeShapeType="1"/>
        </xdr:cNvSpPr>
      </xdr:nvSpPr>
      <xdr:spPr bwMode="auto">
        <a:xfrm>
          <a:off x="7143750" y="1895475"/>
          <a:ext cx="628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14</xdr:col>
      <xdr:colOff>371475</xdr:colOff>
      <xdr:row>4</xdr:row>
      <xdr:rowOff>95250</xdr:rowOff>
    </xdr:from>
    <xdr:to>
      <xdr:col>16</xdr:col>
      <xdr:colOff>66675</xdr:colOff>
      <xdr:row>4</xdr:row>
      <xdr:rowOff>95250</xdr:rowOff>
    </xdr:to>
    <xdr:sp macro="" textlink="">
      <xdr:nvSpPr>
        <xdr:cNvPr id="2232" name="Line 30">
          <a:extLst>
            <a:ext uri="{FF2B5EF4-FFF2-40B4-BE49-F238E27FC236}">
              <a16:creationId xmlns:a16="http://schemas.microsoft.com/office/drawing/2014/main" xmlns="" id="{DFE5DB8F-FACA-4341-8F2A-79139A5AC870}"/>
            </a:ext>
          </a:extLst>
        </xdr:cNvPr>
        <xdr:cNvSpPr>
          <a:spLocks noChangeShapeType="1"/>
        </xdr:cNvSpPr>
      </xdr:nvSpPr>
      <xdr:spPr bwMode="auto">
        <a:xfrm flipH="1">
          <a:off x="7143750" y="1895475"/>
          <a:ext cx="6096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14</xdr:col>
      <xdr:colOff>371475</xdr:colOff>
      <xdr:row>4</xdr:row>
      <xdr:rowOff>114300</xdr:rowOff>
    </xdr:from>
    <xdr:to>
      <xdr:col>16</xdr:col>
      <xdr:colOff>180975</xdr:colOff>
      <xdr:row>4</xdr:row>
      <xdr:rowOff>114300</xdr:rowOff>
    </xdr:to>
    <xdr:sp macro="" textlink="">
      <xdr:nvSpPr>
        <xdr:cNvPr id="2233" name="Line 31">
          <a:extLst>
            <a:ext uri="{FF2B5EF4-FFF2-40B4-BE49-F238E27FC236}">
              <a16:creationId xmlns:a16="http://schemas.microsoft.com/office/drawing/2014/main" xmlns="" id="{C8A13263-6056-4F73-82B2-4E2CF463C361}"/>
            </a:ext>
          </a:extLst>
        </xdr:cNvPr>
        <xdr:cNvSpPr>
          <a:spLocks noChangeShapeType="1"/>
        </xdr:cNvSpPr>
      </xdr:nvSpPr>
      <xdr:spPr bwMode="auto">
        <a:xfrm flipH="1">
          <a:off x="7143750" y="1914525"/>
          <a:ext cx="7239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2</xdr:col>
      <xdr:colOff>19050</xdr:colOff>
      <xdr:row>53</xdr:row>
      <xdr:rowOff>180975</xdr:rowOff>
    </xdr:from>
    <xdr:to>
      <xdr:col>4</xdr:col>
      <xdr:colOff>114300</xdr:colOff>
      <xdr:row>54</xdr:row>
      <xdr:rowOff>161925</xdr:rowOff>
    </xdr:to>
    <xdr:sp macro="" textlink="">
      <xdr:nvSpPr>
        <xdr:cNvPr id="2081" name="Text Box 3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2CA89948-E380-4C27-8D3E-153EEFD4CEF9}"/>
            </a:ext>
          </a:extLst>
        </xdr:cNvPr>
        <xdr:cNvSpPr txBox="1">
          <a:spLocks noChangeArrowheads="1"/>
        </xdr:cNvSpPr>
      </xdr:nvSpPr>
      <xdr:spPr bwMode="auto">
        <a:xfrm>
          <a:off x="247650" y="11849100"/>
          <a:ext cx="145732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upportcs.megazyme.com/support/home" TargetMode="External"/><Relationship Id="rId4" Type="http://schemas.openxmlformats.org/officeDocument/2006/relationships/hyperlink" Target="http://support.megazyme.com/support/home" TargetMode="External"/><Relationship Id="rId5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7" Type="http://schemas.openxmlformats.org/officeDocument/2006/relationships/vmlDrawing" Target="../drawings/vmlDrawing1.vml"/><Relationship Id="rId8" Type="http://schemas.openxmlformats.org/officeDocument/2006/relationships/comments" Target="../comments1.xml"/><Relationship Id="rId1" Type="http://schemas.openxmlformats.org/officeDocument/2006/relationships/hyperlink" Target="mailto:info@megazyme.com" TargetMode="External"/><Relationship Id="rId2" Type="http://schemas.openxmlformats.org/officeDocument/2006/relationships/hyperlink" Target="http://www.megazyme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4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8"/>
  <sheetViews>
    <sheetView tabSelected="1" zoomScaleNormal="82" zoomScalePageLayoutView="82" workbookViewId="0">
      <selection activeCell="H7" sqref="H7"/>
    </sheetView>
  </sheetViews>
  <sheetFormatPr baseColWidth="10" defaultColWidth="12.33203125" defaultRowHeight="13" x14ac:dyDescent="0.15"/>
  <cols>
    <col min="1" max="1" width="1.6640625" style="25" customWidth="1"/>
    <col min="2" max="2" width="1.1640625" style="25" customWidth="1"/>
    <col min="3" max="3" width="12.33203125" style="34" customWidth="1"/>
    <col min="4" max="4" width="16.6640625" style="25" customWidth="1"/>
    <col min="5" max="7" width="8.33203125" style="25" customWidth="1"/>
    <col min="8" max="8" width="11.1640625" style="25" customWidth="1"/>
    <col min="9" max="9" width="8.33203125" style="25" customWidth="1"/>
    <col min="10" max="10" width="1.5" style="25" customWidth="1"/>
    <col min="11" max="14" width="15.83203125" style="25" customWidth="1"/>
    <col min="15" max="15" width="9.6640625" style="25" customWidth="1"/>
    <col min="16" max="16" width="73.1640625" style="25" customWidth="1"/>
    <col min="17" max="16384" width="12.33203125" style="25"/>
  </cols>
  <sheetData>
    <row r="1" spans="1:16" ht="8" customHeight="1" x14ac:dyDescent="0.15">
      <c r="A1" s="24"/>
      <c r="B1" s="24"/>
      <c r="C1" s="31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14" customHeight="1" x14ac:dyDescent="0.15">
      <c r="A2" s="24"/>
      <c r="B2" s="26"/>
      <c r="C2" s="3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4"/>
    </row>
    <row r="3" spans="1:16" ht="27" customHeight="1" x14ac:dyDescent="0.15">
      <c r="A3" s="24"/>
      <c r="B3" s="26"/>
      <c r="C3" s="32"/>
      <c r="D3" s="27"/>
      <c r="E3" s="27"/>
      <c r="F3" s="27"/>
      <c r="G3" s="27"/>
      <c r="H3" s="27"/>
      <c r="I3" s="27"/>
      <c r="J3" s="27"/>
      <c r="K3" s="27"/>
      <c r="L3" s="27"/>
      <c r="M3" s="66"/>
      <c r="N3" s="26"/>
      <c r="O3" s="26"/>
      <c r="P3" s="24"/>
    </row>
    <row r="4" spans="1:16" ht="53.25" customHeight="1" x14ac:dyDescent="0.15">
      <c r="A4" s="24"/>
      <c r="B4" s="26"/>
      <c r="C4" s="32"/>
      <c r="D4" s="27"/>
      <c r="E4" s="27"/>
      <c r="F4" s="27"/>
      <c r="G4" s="27"/>
      <c r="H4" s="27"/>
      <c r="I4" s="27"/>
      <c r="J4" s="27"/>
      <c r="K4" s="27"/>
      <c r="L4" s="27"/>
      <c r="M4" s="66"/>
      <c r="N4" s="26"/>
      <c r="O4" s="26"/>
      <c r="P4" s="24"/>
    </row>
    <row r="5" spans="1:16" ht="18.5" customHeight="1" x14ac:dyDescent="0.15">
      <c r="A5" s="24"/>
      <c r="B5" s="26"/>
      <c r="C5" s="33"/>
      <c r="D5" s="46"/>
      <c r="E5" s="46"/>
      <c r="F5" s="46"/>
      <c r="G5" s="46"/>
      <c r="H5" s="46"/>
      <c r="I5" s="46"/>
      <c r="J5" s="46"/>
      <c r="K5" s="46"/>
      <c r="L5" s="46"/>
      <c r="M5" s="66"/>
      <c r="N5" s="26"/>
      <c r="O5" s="26"/>
      <c r="P5" s="24"/>
    </row>
    <row r="6" spans="1:16" ht="14" customHeight="1" x14ac:dyDescent="0.15">
      <c r="A6" s="24"/>
      <c r="B6" s="26"/>
      <c r="C6" s="33"/>
      <c r="D6" s="28"/>
      <c r="E6" s="28"/>
      <c r="F6" s="28"/>
      <c r="G6" s="28"/>
      <c r="H6" s="28"/>
      <c r="I6" s="28"/>
      <c r="J6" s="28"/>
      <c r="K6" s="28"/>
      <c r="L6" s="28"/>
      <c r="M6" s="66"/>
      <c r="N6" s="26"/>
      <c r="O6" s="26"/>
      <c r="P6" s="24"/>
    </row>
    <row r="7" spans="1:16" s="38" customFormat="1" ht="43.25" customHeight="1" x14ac:dyDescent="0.2">
      <c r="A7" s="24"/>
      <c r="B7" s="26"/>
      <c r="C7" s="67" t="s">
        <v>19</v>
      </c>
      <c r="D7" s="37"/>
      <c r="E7" s="37"/>
      <c r="F7" s="37"/>
      <c r="G7" s="37"/>
      <c r="H7" s="37"/>
      <c r="I7" s="37"/>
      <c r="J7" s="37"/>
      <c r="K7" s="37"/>
      <c r="L7" s="37"/>
      <c r="M7" s="66"/>
      <c r="N7" s="26"/>
      <c r="O7" s="26"/>
      <c r="P7" s="24"/>
    </row>
    <row r="8" spans="1:16" s="38" customFormat="1" ht="54" customHeight="1" x14ac:dyDescent="0.15">
      <c r="A8" s="24"/>
      <c r="B8" s="26"/>
      <c r="C8" s="93" t="s">
        <v>21</v>
      </c>
      <c r="D8" s="94"/>
      <c r="E8" s="94"/>
      <c r="F8" s="94"/>
      <c r="G8" s="94"/>
      <c r="H8" s="94"/>
      <c r="I8" s="94"/>
      <c r="J8" s="94"/>
      <c r="K8" s="94"/>
      <c r="L8" s="94"/>
      <c r="M8" s="94"/>
      <c r="N8" s="26"/>
      <c r="O8" s="26"/>
      <c r="P8" s="24"/>
    </row>
    <row r="9" spans="1:16" s="38" customFormat="1" ht="55.25" customHeight="1" x14ac:dyDescent="0.2">
      <c r="A9" s="24"/>
      <c r="B9" s="26"/>
      <c r="C9" s="67" t="s">
        <v>22</v>
      </c>
      <c r="D9" s="39"/>
      <c r="E9" s="39"/>
      <c r="F9" s="39"/>
      <c r="G9" s="39"/>
      <c r="H9" s="39"/>
      <c r="I9" s="39"/>
      <c r="J9" s="39"/>
      <c r="K9" s="39"/>
      <c r="L9" s="39"/>
      <c r="M9" s="26"/>
      <c r="N9" s="26"/>
      <c r="O9" s="26"/>
      <c r="P9" s="24"/>
    </row>
    <row r="10" spans="1:16" s="38" customFormat="1" ht="17" x14ac:dyDescent="0.2">
      <c r="A10" s="24"/>
      <c r="B10" s="26"/>
      <c r="C10" s="92" t="s">
        <v>27</v>
      </c>
      <c r="D10" s="39"/>
      <c r="E10" s="39"/>
      <c r="F10" s="39"/>
      <c r="G10" s="39"/>
      <c r="H10" s="39"/>
      <c r="I10" s="39"/>
      <c r="J10" s="39"/>
      <c r="K10" s="39"/>
      <c r="L10" s="39"/>
      <c r="M10" s="26"/>
      <c r="N10" s="26"/>
      <c r="O10" s="26"/>
      <c r="P10" s="24"/>
    </row>
    <row r="11" spans="1:16" s="38" customFormat="1" ht="15" x14ac:dyDescent="0.2">
      <c r="A11" s="24"/>
      <c r="B11" s="26"/>
      <c r="C11" s="63" t="s">
        <v>28</v>
      </c>
      <c r="D11" s="39"/>
      <c r="E11" s="39"/>
      <c r="F11" s="39"/>
      <c r="G11" s="39"/>
      <c r="H11" s="39"/>
      <c r="I11" s="39"/>
      <c r="J11" s="39"/>
      <c r="K11" s="39"/>
      <c r="L11" s="39"/>
      <c r="M11" s="26"/>
      <c r="N11" s="26"/>
      <c r="O11" s="26"/>
      <c r="P11" s="24"/>
    </row>
    <row r="12" spans="1:16" s="38" customFormat="1" x14ac:dyDescent="0.15">
      <c r="A12" s="24"/>
      <c r="B12" s="26"/>
      <c r="C12" s="32"/>
      <c r="D12" s="39"/>
      <c r="E12" s="39"/>
      <c r="F12" s="39"/>
      <c r="G12" s="39"/>
      <c r="H12" s="39"/>
      <c r="I12" s="39"/>
      <c r="J12" s="39"/>
      <c r="K12" s="39"/>
      <c r="L12" s="39"/>
      <c r="M12" s="26"/>
      <c r="N12" s="26"/>
      <c r="O12" s="26"/>
      <c r="P12" s="24"/>
    </row>
    <row r="13" spans="1:16" s="38" customFormat="1" ht="46.25" customHeight="1" x14ac:dyDescent="0.15">
      <c r="A13" s="24"/>
      <c r="B13" s="26"/>
      <c r="C13" s="32"/>
      <c r="D13" s="39"/>
      <c r="E13" s="39"/>
      <c r="F13" s="39"/>
      <c r="G13" s="39"/>
      <c r="H13" s="39"/>
      <c r="I13" s="39"/>
      <c r="J13" s="39"/>
      <c r="K13" s="39"/>
      <c r="L13" s="39"/>
      <c r="M13" s="26"/>
      <c r="N13" s="26"/>
      <c r="O13" s="26"/>
      <c r="P13" s="24"/>
    </row>
    <row r="14" spans="1:16" s="35" customFormat="1" x14ac:dyDescent="0.15">
      <c r="A14" s="24"/>
      <c r="B14" s="26"/>
      <c r="C14" s="32"/>
      <c r="D14" s="65" t="s">
        <v>14</v>
      </c>
      <c r="E14" s="68"/>
      <c r="F14" s="69"/>
      <c r="G14" s="70"/>
      <c r="H14" s="39"/>
      <c r="I14" s="39"/>
      <c r="J14" s="39"/>
      <c r="K14" s="39"/>
      <c r="L14" s="39"/>
      <c r="M14" s="26"/>
      <c r="N14" s="26"/>
      <c r="O14" s="26"/>
      <c r="P14" s="24"/>
    </row>
    <row r="15" spans="1:16" s="35" customFormat="1" ht="24.5" customHeight="1" x14ac:dyDescent="0.15">
      <c r="A15" s="24"/>
      <c r="B15" s="26"/>
      <c r="C15" s="32"/>
      <c r="D15" s="25"/>
      <c r="E15" s="71" t="s">
        <v>15</v>
      </c>
      <c r="F15" s="25"/>
      <c r="G15" s="26"/>
      <c r="H15" s="26"/>
      <c r="I15" s="26"/>
      <c r="J15" s="26"/>
      <c r="K15" s="26"/>
      <c r="L15" s="26"/>
      <c r="M15" s="26"/>
      <c r="N15" s="26"/>
      <c r="O15" s="26"/>
      <c r="P15" s="24"/>
    </row>
    <row r="16" spans="1:16" s="35" customFormat="1" ht="18" x14ac:dyDescent="0.25">
      <c r="A16" s="24"/>
      <c r="B16" s="26"/>
      <c r="C16" s="32"/>
      <c r="D16" s="28"/>
      <c r="E16" s="72" t="s">
        <v>12</v>
      </c>
      <c r="F16" s="72" t="s">
        <v>13</v>
      </c>
      <c r="G16" s="28"/>
      <c r="H16" s="28"/>
      <c r="I16" s="28"/>
      <c r="J16" s="26"/>
      <c r="K16" s="26"/>
      <c r="L16" s="26"/>
      <c r="M16" s="26"/>
      <c r="N16" s="26"/>
      <c r="O16" s="26"/>
      <c r="P16" s="24"/>
    </row>
    <row r="17" spans="1:16" s="38" customFormat="1" x14ac:dyDescent="0.15">
      <c r="A17" s="24"/>
      <c r="B17" s="26"/>
      <c r="C17" s="32"/>
      <c r="D17" s="28">
        <v>1</v>
      </c>
      <c r="E17" s="73"/>
      <c r="F17" s="73"/>
      <c r="G17" s="28"/>
      <c r="H17" s="28"/>
      <c r="I17" s="28"/>
      <c r="J17" s="26"/>
      <c r="K17" s="26"/>
      <c r="L17" s="26"/>
      <c r="M17" s="26"/>
      <c r="N17" s="26"/>
      <c r="O17" s="26"/>
      <c r="P17" s="24"/>
    </row>
    <row r="18" spans="1:16" s="38" customFormat="1" x14ac:dyDescent="0.15">
      <c r="A18" s="24"/>
      <c r="B18" s="26"/>
      <c r="C18" s="32"/>
      <c r="D18" s="28">
        <v>2</v>
      </c>
      <c r="E18" s="73"/>
      <c r="F18" s="73"/>
      <c r="G18" s="28"/>
      <c r="H18" s="28"/>
      <c r="I18" s="28"/>
      <c r="J18" s="26"/>
      <c r="K18" s="26"/>
      <c r="L18" s="26"/>
      <c r="M18" s="26"/>
      <c r="N18" s="26"/>
      <c r="O18" s="26"/>
      <c r="P18" s="24"/>
    </row>
    <row r="19" spans="1:16" s="38" customFormat="1" x14ac:dyDescent="0.15">
      <c r="A19" s="24"/>
      <c r="B19" s="26"/>
      <c r="C19" s="32"/>
      <c r="D19" s="26"/>
      <c r="E19" s="26"/>
      <c r="F19" s="26"/>
      <c r="G19" s="26"/>
      <c r="H19" s="26"/>
      <c r="I19" s="26"/>
      <c r="J19" s="28"/>
      <c r="K19" s="28"/>
      <c r="L19" s="28"/>
      <c r="M19" s="26"/>
      <c r="N19" s="26"/>
      <c r="O19" s="26"/>
      <c r="P19" s="24"/>
    </row>
    <row r="20" spans="1:16" s="38" customFormat="1" x14ac:dyDescent="0.15">
      <c r="A20" s="24"/>
      <c r="B20" s="26"/>
      <c r="C20" s="32"/>
      <c r="D20" s="26"/>
      <c r="E20" s="71" t="s">
        <v>16</v>
      </c>
      <c r="F20" s="26"/>
      <c r="G20" s="26"/>
      <c r="H20" s="26"/>
      <c r="I20" s="26"/>
      <c r="J20" s="26"/>
      <c r="K20" s="71" t="s">
        <v>1</v>
      </c>
      <c r="L20" s="74"/>
      <c r="M20" s="26"/>
      <c r="N20" s="26"/>
      <c r="O20" s="26"/>
      <c r="P20" s="24"/>
    </row>
    <row r="21" spans="1:16" s="38" customFormat="1" ht="39" x14ac:dyDescent="0.15">
      <c r="A21" s="24"/>
      <c r="B21" s="26"/>
      <c r="C21" s="32"/>
      <c r="D21" s="29" t="s">
        <v>0</v>
      </c>
      <c r="E21" s="75" t="s">
        <v>12</v>
      </c>
      <c r="F21" s="75" t="s">
        <v>13</v>
      </c>
      <c r="G21" s="30" t="s">
        <v>17</v>
      </c>
      <c r="H21" s="30" t="s">
        <v>18</v>
      </c>
      <c r="I21" s="26"/>
      <c r="J21" s="76"/>
      <c r="K21" s="30" t="s">
        <v>32</v>
      </c>
      <c r="L21" s="30" t="s">
        <v>29</v>
      </c>
      <c r="M21" s="30" t="s">
        <v>2</v>
      </c>
      <c r="N21" s="30" t="s">
        <v>30</v>
      </c>
      <c r="O21" s="26"/>
      <c r="P21" s="24"/>
    </row>
    <row r="22" spans="1:16" s="38" customFormat="1" x14ac:dyDescent="0.15">
      <c r="A22" s="24"/>
      <c r="B22" s="26"/>
      <c r="C22" s="32"/>
      <c r="D22" s="77"/>
      <c r="E22" s="73"/>
      <c r="F22" s="73"/>
      <c r="G22" s="78">
        <v>0.1</v>
      </c>
      <c r="H22" s="77">
        <v>1</v>
      </c>
      <c r="I22" s="26"/>
      <c r="J22" s="26"/>
      <c r="K22" s="50" t="s">
        <v>20</v>
      </c>
      <c r="L22" s="79"/>
      <c r="M22" s="80"/>
      <c r="N22" s="79" t="s">
        <v>20</v>
      </c>
      <c r="O22" s="26"/>
      <c r="P22" s="24"/>
    </row>
    <row r="23" spans="1:16" s="38" customFormat="1" x14ac:dyDescent="0.15">
      <c r="A23" s="24"/>
      <c r="B23" s="26"/>
      <c r="C23" s="32"/>
      <c r="D23" s="77"/>
      <c r="E23" s="73"/>
      <c r="F23" s="73"/>
      <c r="G23" s="78">
        <v>0.1</v>
      </c>
      <c r="H23" s="77">
        <v>1</v>
      </c>
      <c r="I23" s="26"/>
      <c r="J23" s="26"/>
      <c r="K23" s="50" t="s">
        <v>20</v>
      </c>
      <c r="L23" s="79"/>
      <c r="M23" s="80"/>
      <c r="N23" s="79" t="s">
        <v>20</v>
      </c>
      <c r="O23" s="26"/>
      <c r="P23" s="24"/>
    </row>
    <row r="24" spans="1:16" s="38" customFormat="1" x14ac:dyDescent="0.15">
      <c r="A24" s="24"/>
      <c r="B24" s="26"/>
      <c r="C24" s="32"/>
      <c r="D24" s="77"/>
      <c r="E24" s="73"/>
      <c r="F24" s="73"/>
      <c r="G24" s="78">
        <v>0.1</v>
      </c>
      <c r="H24" s="77">
        <v>1</v>
      </c>
      <c r="I24" s="26"/>
      <c r="J24" s="26"/>
      <c r="K24" s="50" t="s">
        <v>20</v>
      </c>
      <c r="L24" s="79"/>
      <c r="M24" s="80"/>
      <c r="N24" s="79" t="s">
        <v>20</v>
      </c>
      <c r="O24" s="26"/>
      <c r="P24" s="24"/>
    </row>
    <row r="25" spans="1:16" s="38" customFormat="1" x14ac:dyDescent="0.15">
      <c r="A25" s="24"/>
      <c r="B25" s="26"/>
      <c r="C25" s="32"/>
      <c r="D25" s="40"/>
      <c r="E25" s="40"/>
      <c r="F25" s="40"/>
      <c r="G25" s="40"/>
      <c r="H25" s="40"/>
      <c r="I25" s="40"/>
      <c r="J25" s="40"/>
      <c r="K25" s="40"/>
      <c r="L25" s="40"/>
      <c r="M25" s="26"/>
      <c r="N25" s="26"/>
      <c r="O25" s="26"/>
      <c r="P25" s="24"/>
    </row>
    <row r="26" spans="1:16" s="38" customFormat="1" x14ac:dyDescent="0.15">
      <c r="A26" s="24"/>
      <c r="B26" s="26"/>
      <c r="C26" s="32"/>
      <c r="D26" s="40"/>
      <c r="E26" s="40"/>
      <c r="F26" s="40"/>
      <c r="G26" s="40"/>
      <c r="H26" s="40"/>
      <c r="I26" s="40"/>
      <c r="J26" s="40"/>
      <c r="K26" s="40"/>
      <c r="L26" s="40"/>
      <c r="M26" s="26"/>
      <c r="N26" s="26"/>
      <c r="O26" s="26"/>
      <c r="P26" s="24"/>
    </row>
    <row r="27" spans="1:16" s="38" customFormat="1" x14ac:dyDescent="0.15">
      <c r="A27" s="24"/>
      <c r="B27" s="26"/>
      <c r="C27" s="32"/>
      <c r="D27" s="40"/>
      <c r="E27" s="40"/>
      <c r="F27" s="40"/>
      <c r="G27" s="40"/>
      <c r="H27" s="40"/>
      <c r="I27" s="40"/>
      <c r="J27" s="40"/>
      <c r="K27" s="40"/>
      <c r="L27" s="40"/>
      <c r="M27" s="26"/>
      <c r="N27" s="26"/>
      <c r="O27" s="26"/>
      <c r="P27" s="24"/>
    </row>
    <row r="28" spans="1:16" s="38" customFormat="1" x14ac:dyDescent="0.15">
      <c r="A28" s="24"/>
      <c r="B28" s="26"/>
      <c r="C28" s="32"/>
      <c r="D28" s="40"/>
      <c r="E28" s="40"/>
      <c r="F28" s="40"/>
      <c r="G28" s="40"/>
      <c r="H28" s="40"/>
      <c r="I28" s="40"/>
      <c r="J28" s="40"/>
      <c r="K28" s="40"/>
      <c r="L28" s="40"/>
      <c r="M28" s="26"/>
      <c r="N28" s="26"/>
      <c r="O28" s="26"/>
      <c r="P28" s="24"/>
    </row>
    <row r="29" spans="1:16" s="38" customFormat="1" x14ac:dyDescent="0.15">
      <c r="A29" s="24"/>
      <c r="B29" s="26"/>
      <c r="C29" s="32"/>
      <c r="D29" s="40"/>
      <c r="E29" s="40"/>
      <c r="F29" s="40"/>
      <c r="G29" s="40"/>
      <c r="H29" s="40"/>
      <c r="I29" s="40"/>
      <c r="J29" s="40"/>
      <c r="K29" s="40"/>
      <c r="L29" s="40"/>
      <c r="M29" s="26"/>
      <c r="N29" s="26"/>
      <c r="O29" s="26"/>
      <c r="P29" s="24"/>
    </row>
    <row r="30" spans="1:16" s="38" customFormat="1" x14ac:dyDescent="0.15">
      <c r="A30" s="24"/>
      <c r="B30" s="26"/>
      <c r="C30" s="32"/>
      <c r="D30" s="40"/>
      <c r="E30" s="40"/>
      <c r="F30" s="40"/>
      <c r="G30" s="40"/>
      <c r="H30" s="40"/>
      <c r="I30" s="40"/>
      <c r="J30" s="40"/>
      <c r="K30" s="40"/>
      <c r="L30" s="40"/>
      <c r="M30" s="26"/>
      <c r="N30" s="26"/>
      <c r="O30" s="26"/>
      <c r="P30" s="24"/>
    </row>
    <row r="31" spans="1:16" s="38" customFormat="1" x14ac:dyDescent="0.15">
      <c r="A31" s="24"/>
      <c r="B31" s="26"/>
      <c r="C31" s="32"/>
      <c r="D31" s="40"/>
      <c r="E31" s="40"/>
      <c r="F31" s="40"/>
      <c r="G31" s="40"/>
      <c r="H31" s="40"/>
      <c r="I31" s="40"/>
      <c r="J31" s="40"/>
      <c r="K31" s="40"/>
      <c r="L31" s="40"/>
      <c r="M31" s="26"/>
      <c r="N31" s="26"/>
      <c r="O31" s="26"/>
      <c r="P31" s="24"/>
    </row>
    <row r="32" spans="1:16" s="38" customFormat="1" x14ac:dyDescent="0.15">
      <c r="A32" s="24"/>
      <c r="B32" s="26"/>
      <c r="C32" s="32"/>
      <c r="D32" s="40"/>
      <c r="E32" s="40"/>
      <c r="F32" s="40"/>
      <c r="G32" s="40"/>
      <c r="H32" s="40"/>
      <c r="I32" s="40"/>
      <c r="J32" s="40"/>
      <c r="K32" s="40"/>
      <c r="L32" s="40"/>
      <c r="M32" s="26"/>
      <c r="N32" s="26"/>
      <c r="O32" s="26"/>
      <c r="P32" s="24"/>
    </row>
    <row r="33" spans="1:16" s="38" customFormat="1" x14ac:dyDescent="0.15">
      <c r="A33" s="24"/>
      <c r="B33" s="26"/>
      <c r="C33" s="32"/>
      <c r="D33" s="40"/>
      <c r="E33" s="40"/>
      <c r="F33" s="40"/>
      <c r="G33" s="40"/>
      <c r="H33" s="40"/>
      <c r="I33" s="40"/>
      <c r="J33" s="40"/>
      <c r="K33" s="40"/>
      <c r="L33" s="40"/>
      <c r="M33" s="26"/>
      <c r="N33" s="26"/>
      <c r="O33" s="26"/>
      <c r="P33" s="24"/>
    </row>
    <row r="34" spans="1:16" s="38" customFormat="1" x14ac:dyDescent="0.15">
      <c r="A34" s="24"/>
      <c r="B34" s="26"/>
      <c r="C34" s="32"/>
      <c r="D34" s="40"/>
      <c r="E34" s="40"/>
      <c r="F34" s="40"/>
      <c r="G34" s="40"/>
      <c r="H34" s="40"/>
      <c r="I34" s="40"/>
      <c r="J34" s="40"/>
      <c r="K34" s="40"/>
      <c r="L34" s="40"/>
      <c r="M34" s="26"/>
      <c r="N34" s="26"/>
      <c r="O34" s="26"/>
      <c r="P34" s="24"/>
    </row>
    <row r="35" spans="1:16" s="38" customFormat="1" x14ac:dyDescent="0.15">
      <c r="A35" s="24"/>
      <c r="B35" s="26"/>
      <c r="C35" s="32"/>
      <c r="D35" s="40"/>
      <c r="E35" s="40"/>
      <c r="F35" s="40"/>
      <c r="G35" s="40"/>
      <c r="H35" s="40" t="s">
        <v>23</v>
      </c>
      <c r="I35" s="40"/>
      <c r="J35" s="40"/>
      <c r="K35" s="40"/>
      <c r="L35" s="40"/>
      <c r="M35" s="26"/>
      <c r="N35" s="26"/>
      <c r="O35" s="26"/>
      <c r="P35" s="24"/>
    </row>
    <row r="36" spans="1:16" s="38" customFormat="1" x14ac:dyDescent="0.15">
      <c r="A36" s="24"/>
      <c r="B36" s="26"/>
      <c r="C36" s="32"/>
      <c r="D36" s="40"/>
      <c r="E36" s="40"/>
      <c r="F36" s="40"/>
      <c r="G36" s="40"/>
      <c r="H36" s="40"/>
      <c r="I36" s="40"/>
      <c r="J36" s="40"/>
      <c r="K36" s="40"/>
      <c r="L36" s="40"/>
      <c r="M36" s="26"/>
      <c r="N36" s="26"/>
      <c r="O36" s="26"/>
      <c r="P36" s="24"/>
    </row>
    <row r="37" spans="1:16" s="38" customFormat="1" ht="17" customHeight="1" x14ac:dyDescent="0.2">
      <c r="A37" s="24"/>
      <c r="B37" s="26"/>
      <c r="C37" s="81" t="s">
        <v>6</v>
      </c>
      <c r="D37" s="57"/>
      <c r="E37" s="57"/>
      <c r="F37" s="57"/>
      <c r="G37" s="57"/>
      <c r="H37" s="57"/>
      <c r="I37" s="57"/>
      <c r="J37" s="57"/>
      <c r="K37" s="57"/>
      <c r="L37" s="57"/>
      <c r="M37" s="58"/>
      <c r="N37" s="26"/>
      <c r="O37" s="26"/>
      <c r="P37" s="24"/>
    </row>
    <row r="38" spans="1:16" s="42" customFormat="1" ht="25.25" customHeight="1" x14ac:dyDescent="0.2">
      <c r="A38" s="41"/>
      <c r="B38" s="44"/>
      <c r="C38" s="82" t="s">
        <v>7</v>
      </c>
      <c r="D38" s="60"/>
      <c r="E38" s="60"/>
      <c r="F38" s="60"/>
      <c r="G38" s="60"/>
      <c r="I38" s="60"/>
      <c r="J38" s="60"/>
      <c r="K38" s="60"/>
      <c r="L38" s="60"/>
      <c r="M38" s="59"/>
      <c r="N38" s="44"/>
      <c r="O38" s="44"/>
      <c r="P38" s="41"/>
    </row>
    <row r="39" spans="1:16" s="43" customFormat="1" ht="24.5" customHeight="1" x14ac:dyDescent="0.2">
      <c r="A39" s="41"/>
      <c r="B39" s="44"/>
      <c r="C39" s="95" t="s">
        <v>8</v>
      </c>
      <c r="D39" s="96"/>
      <c r="E39" s="97"/>
      <c r="F39" s="97"/>
      <c r="G39" s="84"/>
      <c r="H39" s="60"/>
      <c r="I39" s="84"/>
      <c r="J39" s="84"/>
      <c r="K39" s="84"/>
      <c r="L39" s="84"/>
      <c r="M39" s="60"/>
      <c r="N39" s="45"/>
      <c r="O39" s="45"/>
      <c r="P39" s="41"/>
    </row>
    <row r="40" spans="1:16" s="43" customFormat="1" ht="36" customHeight="1" x14ac:dyDescent="0.15">
      <c r="A40" s="41"/>
      <c r="B40" s="44"/>
      <c r="C40" s="96"/>
      <c r="D40" s="96"/>
      <c r="E40" s="97"/>
      <c r="F40" s="97"/>
      <c r="G40" s="84"/>
      <c r="H40" s="85" t="s">
        <v>9</v>
      </c>
      <c r="I40" s="84"/>
      <c r="J40" s="84"/>
      <c r="K40" s="84"/>
      <c r="L40" s="84"/>
      <c r="M40" s="85"/>
      <c r="N40" s="45"/>
      <c r="O40" s="45"/>
      <c r="P40" s="41"/>
    </row>
    <row r="41" spans="1:16" s="43" customFormat="1" ht="31.25" customHeight="1" x14ac:dyDescent="0.2">
      <c r="A41" s="41"/>
      <c r="B41" s="44"/>
      <c r="C41" s="61" t="s">
        <v>3</v>
      </c>
      <c r="D41" s="61"/>
      <c r="E41" s="61"/>
      <c r="F41" s="61"/>
      <c r="G41" s="61"/>
      <c r="H41" s="86"/>
      <c r="I41" s="61"/>
      <c r="J41" s="61"/>
      <c r="K41" s="61"/>
      <c r="L41" s="61"/>
      <c r="M41" s="86"/>
      <c r="N41" s="45"/>
      <c r="O41" s="45"/>
      <c r="P41" s="41"/>
    </row>
    <row r="42" spans="1:16" s="43" customFormat="1" ht="17" customHeight="1" x14ac:dyDescent="0.2">
      <c r="A42" s="41"/>
      <c r="B42" s="44"/>
      <c r="C42" s="62" t="s">
        <v>10</v>
      </c>
      <c r="D42" s="61"/>
      <c r="E42" s="61"/>
      <c r="F42" s="61"/>
      <c r="G42" s="61"/>
      <c r="H42" s="85" t="s">
        <v>34</v>
      </c>
      <c r="I42" s="61"/>
      <c r="J42" s="61"/>
      <c r="K42" s="61"/>
      <c r="L42" s="61"/>
      <c r="M42" s="85"/>
      <c r="N42" s="45"/>
      <c r="O42" s="45"/>
      <c r="P42" s="41"/>
    </row>
    <row r="43" spans="1:16" s="43" customFormat="1" ht="17" customHeight="1" x14ac:dyDescent="0.2">
      <c r="A43" s="41"/>
      <c r="B43" s="44"/>
      <c r="C43" s="87" t="s">
        <v>11</v>
      </c>
      <c r="D43" s="61"/>
      <c r="E43" s="61"/>
      <c r="F43" s="61"/>
      <c r="G43" s="61"/>
      <c r="H43" s="85" t="s">
        <v>35</v>
      </c>
      <c r="I43" s="61"/>
      <c r="J43" s="61"/>
      <c r="K43" s="61"/>
      <c r="L43" s="61"/>
      <c r="M43" s="85"/>
      <c r="N43" s="45"/>
      <c r="O43" s="45"/>
      <c r="P43" s="41"/>
    </row>
    <row r="44" spans="1:16" ht="17" customHeight="1" x14ac:dyDescent="0.2">
      <c r="A44" s="41"/>
      <c r="B44" s="44"/>
      <c r="C44" s="87" t="s">
        <v>4</v>
      </c>
      <c r="D44" s="63"/>
      <c r="E44" s="63"/>
      <c r="F44" s="63"/>
      <c r="G44" s="63"/>
      <c r="H44" s="85" t="s">
        <v>5</v>
      </c>
      <c r="I44" s="63"/>
      <c r="J44" s="63"/>
      <c r="K44" s="63"/>
      <c r="L44" s="63"/>
      <c r="M44" s="85"/>
      <c r="N44" s="45"/>
      <c r="O44" s="45"/>
      <c r="P44" s="41"/>
    </row>
    <row r="45" spans="1:16" ht="17" customHeight="1" x14ac:dyDescent="0.2">
      <c r="A45" s="41"/>
      <c r="B45" s="44"/>
      <c r="C45" s="87"/>
      <c r="D45" s="63"/>
      <c r="E45" s="63"/>
      <c r="F45" s="63"/>
      <c r="G45" s="63"/>
      <c r="I45" s="63"/>
      <c r="J45" s="63"/>
      <c r="K45" s="63"/>
      <c r="L45" s="63"/>
      <c r="M45" s="60"/>
      <c r="N45" s="87" t="s">
        <v>36</v>
      </c>
      <c r="O45" s="45"/>
      <c r="P45" s="41"/>
    </row>
    <row r="46" spans="1:16" ht="17" customHeight="1" x14ac:dyDescent="0.2">
      <c r="A46" s="41"/>
      <c r="B46" s="44"/>
      <c r="C46" s="87"/>
      <c r="D46" s="63"/>
      <c r="E46" s="63"/>
      <c r="F46" s="63"/>
      <c r="G46" s="63"/>
      <c r="H46" s="63"/>
      <c r="I46" s="63"/>
      <c r="J46" s="63"/>
      <c r="K46" s="63"/>
      <c r="L46" s="63"/>
      <c r="M46" s="88"/>
      <c r="N46" s="45"/>
      <c r="O46" s="45"/>
      <c r="P46" s="41"/>
    </row>
    <row r="47" spans="1:16" s="42" customFormat="1" ht="9.5" customHeight="1" x14ac:dyDescent="0.2">
      <c r="A47" s="41"/>
      <c r="B47" s="4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83"/>
      <c r="N47" s="44"/>
      <c r="O47" s="44"/>
      <c r="P47" s="41"/>
    </row>
    <row r="48" spans="1:16" s="42" customFormat="1" ht="400.25" customHeight="1" x14ac:dyDescent="0.15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</row>
  </sheetData>
  <sheetProtection password="8E71" sheet="1" objects="1" scenarios="1"/>
  <mergeCells count="2">
    <mergeCell ref="C8:M8"/>
    <mergeCell ref="C39:F40"/>
  </mergeCells>
  <phoneticPr fontId="0" type="noConversion"/>
  <dataValidations count="3">
    <dataValidation allowBlank="1" sqref="M5:M7 M1:M2 A1:B1048576 D1:L7 C1:C37 C48:L65536 C41 M41 M47:M65536 H25:H37 C43:C46 E9:G13 H41 D9:D14 H9:L14 M9:M19 P1:IV1048576 N1:O19 D41:G46 I41:L46 H46 D25:G38 I25:M38 N25:O65536"/>
    <dataValidation type="decimal" errorStyle="warning" allowBlank="1" showErrorMessage="1" error="Please enter numeric values only." sqref="H17:H18">
      <formula1>0</formula1>
      <formula2>100</formula2>
    </dataValidation>
    <dataValidation type="decimal" allowBlank="1" showErrorMessage="1" error="Enter numeric values only" sqref="M22:M24 E17:F18 E14:G14 J22:J24 E22:H24">
      <formula1>0</formula1>
      <formula2>10000</formula2>
    </dataValidation>
  </dataValidations>
  <hyperlinks>
    <hyperlink ref="H44" r:id="rId1" display="mailto:info@megazyme.com"/>
    <hyperlink ref="H40" r:id="rId2" display="http://www.megazyme.com/"/>
    <hyperlink ref="H43" r:id="rId3"/>
    <hyperlink ref="H42" r:id="rId4"/>
  </hyperlinks>
  <pageMargins left="0.59055118110236227" right="0.59055118110236227" top="0.59055118110236227" bottom="0.98425196850393704" header="0.51181102362204722" footer="0.51181102362204722"/>
  <pageSetup paperSize="9" scale="87" orientation="landscape" horizontalDpi="360" verticalDpi="360" r:id="rId5"/>
  <headerFooter alignWithMargins="0">
    <oddFooter>&amp;LPrinted on &amp;D, Page &amp;P of &amp;N</oddFooter>
  </headerFooter>
  <rowBreaks count="2" manualBreakCount="2">
    <brk id="22" min="1" max="15" man="1"/>
    <brk id="46" min="1" max="15" man="1"/>
  </rowBreaks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57"/>
  <sheetViews>
    <sheetView zoomScale="85" zoomScaleNormal="82" zoomScalePageLayoutView="82" workbookViewId="0">
      <selection activeCell="Q10" sqref="Q10"/>
    </sheetView>
  </sheetViews>
  <sheetFormatPr baseColWidth="10" defaultColWidth="12.33203125" defaultRowHeight="13" x14ac:dyDescent="0.15"/>
  <cols>
    <col min="1" max="2" width="1.6640625" style="2" customWidth="1"/>
    <col min="3" max="3" width="4.6640625" style="2" customWidth="1"/>
    <col min="4" max="4" width="15.6640625" style="2" customWidth="1"/>
    <col min="5" max="8" width="11.6640625" style="2" customWidth="1"/>
    <col min="9" max="9" width="1.6640625" style="2" customWidth="1"/>
    <col min="10" max="10" width="10.5" style="2" hidden="1" customWidth="1"/>
    <col min="11" max="11" width="13.6640625" style="2" customWidth="1"/>
    <col min="12" max="12" width="13.6640625" style="2" hidden="1" customWidth="1"/>
    <col min="13" max="13" width="13.6640625" style="2" customWidth="1"/>
    <col min="14" max="14" width="1.6640625" style="2" customWidth="1"/>
    <col min="15" max="15" width="13.6640625" style="2" customWidth="1"/>
    <col min="16" max="16" width="13.6640625" style="2" hidden="1" customWidth="1"/>
    <col min="17" max="17" width="13.6640625" style="2" customWidth="1"/>
    <col min="18" max="18" width="1.6640625" style="2" customWidth="1"/>
    <col min="19" max="19" width="200.6640625" style="2" customWidth="1"/>
    <col min="20" max="16384" width="12.33203125" style="2"/>
  </cols>
  <sheetData>
    <row r="1" spans="1:19" ht="8" customHeight="1" x14ac:dyDescent="0.15">
      <c r="A1" s="9"/>
      <c r="B1" s="9"/>
      <c r="C1" s="9"/>
      <c r="D1" s="9"/>
      <c r="E1" s="9"/>
      <c r="F1" s="9"/>
      <c r="G1" s="9"/>
      <c r="H1" s="9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104.25" customHeight="1" x14ac:dyDescent="0.15">
      <c r="A2" s="9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8"/>
    </row>
    <row r="3" spans="1:19" ht="15" customHeight="1" x14ac:dyDescent="0.15">
      <c r="A3" s="9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8"/>
    </row>
    <row r="4" spans="1:19" x14ac:dyDescent="0.15">
      <c r="A4" s="9"/>
      <c r="B4" s="5"/>
      <c r="C4" s="6"/>
      <c r="D4" s="6" t="s">
        <v>14</v>
      </c>
      <c r="E4" s="98"/>
      <c r="F4" s="99"/>
      <c r="G4" s="5"/>
      <c r="H4" s="5"/>
      <c r="I4" s="5"/>
      <c r="J4" s="5"/>
      <c r="K4" s="21"/>
      <c r="L4" s="21"/>
      <c r="M4" s="21"/>
      <c r="N4" s="5"/>
      <c r="O4" s="21"/>
      <c r="P4" s="5"/>
      <c r="Q4" s="5"/>
      <c r="R4" s="5"/>
      <c r="S4" s="8"/>
    </row>
    <row r="5" spans="1:19" ht="15.5" customHeight="1" x14ac:dyDescent="0.15">
      <c r="A5" s="9"/>
      <c r="B5" s="5"/>
      <c r="C5" s="5"/>
      <c r="D5" s="5"/>
      <c r="E5" s="5"/>
      <c r="F5" s="5"/>
      <c r="G5" s="5"/>
      <c r="H5" s="5"/>
      <c r="J5" s="36"/>
      <c r="K5" s="5"/>
      <c r="L5" s="5"/>
      <c r="M5" s="5"/>
      <c r="N5" s="5"/>
      <c r="O5" s="5"/>
      <c r="P5" s="5"/>
      <c r="Q5" s="11"/>
      <c r="R5" s="5"/>
      <c r="S5" s="8"/>
    </row>
    <row r="6" spans="1:19" x14ac:dyDescent="0.15">
      <c r="A6" s="9"/>
      <c r="B6" s="5"/>
      <c r="C6" s="5"/>
      <c r="E6" s="6" t="s">
        <v>15</v>
      </c>
      <c r="G6" s="5"/>
      <c r="H6" s="5"/>
      <c r="I6" s="5"/>
      <c r="J6" s="36"/>
      <c r="K6" s="5"/>
      <c r="L6" s="5"/>
      <c r="M6" s="5"/>
      <c r="N6" s="5"/>
      <c r="O6" s="5"/>
      <c r="P6" s="5"/>
      <c r="Q6" s="11"/>
      <c r="R6" s="5"/>
      <c r="S6" s="8"/>
    </row>
    <row r="7" spans="1:19" ht="18" x14ac:dyDescent="0.25">
      <c r="A7" s="9"/>
      <c r="B7" s="5"/>
      <c r="C7" s="4"/>
      <c r="D7" s="4"/>
      <c r="E7" s="55" t="s">
        <v>12</v>
      </c>
      <c r="F7" s="55" t="s">
        <v>13</v>
      </c>
      <c r="G7" s="4"/>
      <c r="H7" s="4"/>
      <c r="I7" s="5"/>
      <c r="J7" s="5"/>
      <c r="K7" s="5"/>
      <c r="L7" s="5"/>
      <c r="M7" s="5"/>
      <c r="N7" s="5"/>
      <c r="O7" s="5"/>
      <c r="P7" s="5"/>
      <c r="Q7" s="5"/>
      <c r="R7" s="5"/>
      <c r="S7" s="8"/>
    </row>
    <row r="8" spans="1:19" x14ac:dyDescent="0.15">
      <c r="A8" s="9"/>
      <c r="B8" s="5"/>
      <c r="C8" s="4"/>
      <c r="D8" s="4">
        <v>1</v>
      </c>
      <c r="E8" s="23"/>
      <c r="F8" s="23"/>
      <c r="G8" s="4"/>
      <c r="H8" s="4"/>
      <c r="I8" s="5"/>
      <c r="J8" s="5"/>
      <c r="K8" s="5"/>
      <c r="L8" s="5"/>
      <c r="M8" s="5"/>
      <c r="N8" s="5"/>
      <c r="O8" s="5"/>
      <c r="P8" s="5"/>
      <c r="Q8" s="5"/>
      <c r="R8" s="5"/>
      <c r="S8" s="8"/>
    </row>
    <row r="9" spans="1:19" x14ac:dyDescent="0.15">
      <c r="A9" s="9"/>
      <c r="B9" s="5"/>
      <c r="C9" s="4"/>
      <c r="D9" s="4">
        <v>2</v>
      </c>
      <c r="E9" s="23"/>
      <c r="F9" s="23"/>
      <c r="G9" s="4"/>
      <c r="H9" s="4"/>
      <c r="I9" s="5"/>
      <c r="J9" s="5"/>
      <c r="K9" s="5"/>
      <c r="L9" s="5"/>
      <c r="M9" s="5"/>
      <c r="N9" s="5"/>
      <c r="O9" s="5"/>
      <c r="P9" s="5"/>
      <c r="Q9" s="5"/>
      <c r="R9" s="5"/>
      <c r="S9" s="8"/>
    </row>
    <row r="10" spans="1:19" x14ac:dyDescent="0.15">
      <c r="A10" s="9"/>
      <c r="B10" s="5"/>
      <c r="C10" s="4"/>
      <c r="D10" s="4"/>
      <c r="E10" s="89">
        <f>IF(COUNT(E8:E9)=0,0,(IF(A1_blank_1=0,0.0000001,A1_blank_1)+IF(A1_blank_2=0,0.0000001,A1_blank_2))/COUNT(E8:E9))</f>
        <v>0</v>
      </c>
      <c r="F10" s="89">
        <f>IF(COUNT(F8:F9)=0,0,(IF(A2_blank_1=0,0.0000001,A2_blank_1)+IF(A2_blank_2=0,0.0000001,A2_blank_2))/COUNT(F8:F9))</f>
        <v>0</v>
      </c>
      <c r="G10" s="4"/>
      <c r="H10" s="4"/>
      <c r="I10" s="5"/>
      <c r="J10" s="5"/>
      <c r="K10" s="5"/>
      <c r="L10" s="5"/>
      <c r="M10" s="5"/>
      <c r="N10" s="5"/>
      <c r="O10" s="5"/>
      <c r="P10" s="5"/>
      <c r="Q10" s="5"/>
      <c r="R10" s="5"/>
      <c r="S10" s="8"/>
    </row>
    <row r="11" spans="1:19" s="3" customFormat="1" x14ac:dyDescent="0.15">
      <c r="A11" s="9"/>
      <c r="B11" s="5"/>
      <c r="C11" s="1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8"/>
    </row>
    <row r="12" spans="1:19" s="3" customFormat="1" x14ac:dyDescent="0.15">
      <c r="A12" s="9"/>
      <c r="B12" s="5"/>
      <c r="D12" s="5"/>
      <c r="E12" s="6" t="s">
        <v>16</v>
      </c>
      <c r="F12" s="5"/>
      <c r="G12" s="5"/>
      <c r="H12" s="5"/>
      <c r="I12" s="5"/>
      <c r="J12" s="5"/>
      <c r="K12" s="6" t="s">
        <v>1</v>
      </c>
      <c r="L12" s="5"/>
      <c r="M12" s="47"/>
      <c r="N12" s="5"/>
      <c r="O12" s="5"/>
      <c r="P12" s="5"/>
      <c r="Q12" s="5"/>
      <c r="R12" s="5"/>
      <c r="S12" s="8"/>
    </row>
    <row r="13" spans="1:19" s="18" customFormat="1" ht="57" customHeight="1" x14ac:dyDescent="0.15">
      <c r="A13" s="13"/>
      <c r="B13" s="14"/>
      <c r="C13" s="15"/>
      <c r="D13" s="12" t="s">
        <v>0</v>
      </c>
      <c r="E13" s="54" t="s">
        <v>12</v>
      </c>
      <c r="F13" s="54" t="s">
        <v>13</v>
      </c>
      <c r="G13" s="20" t="s">
        <v>17</v>
      </c>
      <c r="H13" s="20" t="s">
        <v>18</v>
      </c>
      <c r="I13" s="56"/>
      <c r="J13" s="90" t="s">
        <v>24</v>
      </c>
      <c r="K13" s="30" t="s">
        <v>33</v>
      </c>
      <c r="L13" s="90" t="s">
        <v>25</v>
      </c>
      <c r="M13" s="30" t="s">
        <v>29</v>
      </c>
      <c r="N13" s="56"/>
      <c r="O13" s="20" t="s">
        <v>2</v>
      </c>
      <c r="P13" s="90" t="s">
        <v>26</v>
      </c>
      <c r="Q13" s="30" t="s">
        <v>31</v>
      </c>
      <c r="R13" s="16"/>
      <c r="S13" s="17"/>
    </row>
    <row r="14" spans="1:19" x14ac:dyDescent="0.15">
      <c r="A14" s="9"/>
      <c r="B14" s="5"/>
      <c r="C14" s="1">
        <v>1</v>
      </c>
      <c r="D14" s="22"/>
      <c r="E14" s="23"/>
      <c r="F14" s="23"/>
      <c r="G14" s="52">
        <v>0.1</v>
      </c>
      <c r="H14" s="22">
        <v>1</v>
      </c>
      <c r="I14" s="7"/>
      <c r="J14" s="91">
        <f t="shared" ref="J14:J53" si="0">(A2_sample-A1_sample)-(A2_blank_ave-A1_blank_ave)</f>
        <v>0</v>
      </c>
      <c r="K14" s="19" t="str">
        <f t="shared" ref="K14:K53" si="1">IF(OR(ISBLANK(A1_sample),ISBLANK(A2_sample),A1_blank_ave=0,A2_blank_ave=0),"",Change_absorbance)</f>
        <v/>
      </c>
      <c r="L14" s="91">
        <f t="shared" ref="L14:L53" si="2">0.06123*J14*Dilution/Sample_volume</f>
        <v>0</v>
      </c>
      <c r="M14" s="53" t="str">
        <f t="shared" ref="M14:M53" si="3">IF(OR(ISBLANK(A1_sample),ISBLANK(A2_sample),A1_blank_ave=0,A2_blank_ave=0),"",Concentration_gL)</f>
        <v/>
      </c>
      <c r="N14" s="7"/>
      <c r="O14" s="51"/>
      <c r="P14" s="91" t="e">
        <f t="shared" ref="P14:P53" si="4">Concentration_gL*100/Sample_con_gL</f>
        <v>#DIV/0!</v>
      </c>
      <c r="Q14" s="53" t="str">
        <f t="shared" ref="Q14:Q53" si="5">IF(ISERROR(Concentration_gg),"",Concentration_gg)</f>
        <v/>
      </c>
      <c r="R14" s="5"/>
      <c r="S14" s="8"/>
    </row>
    <row r="15" spans="1:19" x14ac:dyDescent="0.15">
      <c r="A15" s="9"/>
      <c r="B15" s="5"/>
      <c r="C15" s="1">
        <v>2</v>
      </c>
      <c r="D15" s="22"/>
      <c r="E15" s="23"/>
      <c r="F15" s="23"/>
      <c r="G15" s="52">
        <v>0.1</v>
      </c>
      <c r="H15" s="22">
        <v>1</v>
      </c>
      <c r="I15" s="7"/>
      <c r="J15" s="91">
        <f t="shared" si="0"/>
        <v>0</v>
      </c>
      <c r="K15" s="19" t="str">
        <f t="shared" si="1"/>
        <v/>
      </c>
      <c r="L15" s="91">
        <f t="shared" si="2"/>
        <v>0</v>
      </c>
      <c r="M15" s="53" t="str">
        <f t="shared" si="3"/>
        <v/>
      </c>
      <c r="N15" s="7"/>
      <c r="O15" s="51"/>
      <c r="P15" s="91" t="e">
        <f t="shared" si="4"/>
        <v>#DIV/0!</v>
      </c>
      <c r="Q15" s="53" t="str">
        <f t="shared" si="5"/>
        <v/>
      </c>
      <c r="R15" s="5"/>
      <c r="S15" s="8"/>
    </row>
    <row r="16" spans="1:19" x14ac:dyDescent="0.15">
      <c r="A16" s="9"/>
      <c r="B16" s="5"/>
      <c r="C16" s="1">
        <v>3</v>
      </c>
      <c r="D16" s="22"/>
      <c r="E16" s="23"/>
      <c r="F16" s="23"/>
      <c r="G16" s="52">
        <v>0.1</v>
      </c>
      <c r="H16" s="22">
        <v>1</v>
      </c>
      <c r="I16" s="7"/>
      <c r="J16" s="91">
        <f t="shared" si="0"/>
        <v>0</v>
      </c>
      <c r="K16" s="19" t="str">
        <f t="shared" si="1"/>
        <v/>
      </c>
      <c r="L16" s="91">
        <f t="shared" si="2"/>
        <v>0</v>
      </c>
      <c r="M16" s="53" t="str">
        <f t="shared" si="3"/>
        <v/>
      </c>
      <c r="N16" s="7"/>
      <c r="O16" s="51"/>
      <c r="P16" s="91" t="e">
        <f t="shared" si="4"/>
        <v>#DIV/0!</v>
      </c>
      <c r="Q16" s="53" t="str">
        <f t="shared" si="5"/>
        <v/>
      </c>
      <c r="R16" s="5"/>
      <c r="S16" s="8"/>
    </row>
    <row r="17" spans="1:19" x14ac:dyDescent="0.15">
      <c r="A17" s="9"/>
      <c r="B17" s="5"/>
      <c r="C17" s="1">
        <v>4</v>
      </c>
      <c r="D17" s="22"/>
      <c r="E17" s="23"/>
      <c r="F17" s="23"/>
      <c r="G17" s="52">
        <v>0.1</v>
      </c>
      <c r="H17" s="22">
        <v>1</v>
      </c>
      <c r="I17" s="7"/>
      <c r="J17" s="91">
        <f t="shared" si="0"/>
        <v>0</v>
      </c>
      <c r="K17" s="19" t="str">
        <f t="shared" si="1"/>
        <v/>
      </c>
      <c r="L17" s="91">
        <f t="shared" si="2"/>
        <v>0</v>
      </c>
      <c r="M17" s="53" t="str">
        <f t="shared" si="3"/>
        <v/>
      </c>
      <c r="N17" s="7"/>
      <c r="O17" s="51"/>
      <c r="P17" s="91" t="e">
        <f t="shared" si="4"/>
        <v>#DIV/0!</v>
      </c>
      <c r="Q17" s="53" t="str">
        <f t="shared" si="5"/>
        <v/>
      </c>
      <c r="R17" s="5"/>
      <c r="S17" s="8"/>
    </row>
    <row r="18" spans="1:19" x14ac:dyDescent="0.15">
      <c r="A18" s="9"/>
      <c r="B18" s="5"/>
      <c r="C18" s="1">
        <v>5</v>
      </c>
      <c r="D18" s="22"/>
      <c r="E18" s="23"/>
      <c r="F18" s="23"/>
      <c r="G18" s="52">
        <v>0.1</v>
      </c>
      <c r="H18" s="22">
        <v>1</v>
      </c>
      <c r="I18" s="7"/>
      <c r="J18" s="91">
        <f t="shared" si="0"/>
        <v>0</v>
      </c>
      <c r="K18" s="19" t="str">
        <f t="shared" si="1"/>
        <v/>
      </c>
      <c r="L18" s="91">
        <f t="shared" si="2"/>
        <v>0</v>
      </c>
      <c r="M18" s="53" t="str">
        <f t="shared" si="3"/>
        <v/>
      </c>
      <c r="N18" s="7"/>
      <c r="O18" s="51"/>
      <c r="P18" s="91" t="e">
        <f t="shared" si="4"/>
        <v>#DIV/0!</v>
      </c>
      <c r="Q18" s="53" t="str">
        <f t="shared" si="5"/>
        <v/>
      </c>
      <c r="R18" s="5"/>
      <c r="S18" s="8"/>
    </row>
    <row r="19" spans="1:19" x14ac:dyDescent="0.15">
      <c r="A19" s="9"/>
      <c r="B19" s="5"/>
      <c r="C19" s="1">
        <v>6</v>
      </c>
      <c r="D19" s="22"/>
      <c r="E19" s="23"/>
      <c r="F19" s="23"/>
      <c r="G19" s="52">
        <v>0.1</v>
      </c>
      <c r="H19" s="22">
        <v>1</v>
      </c>
      <c r="I19" s="7"/>
      <c r="J19" s="91">
        <f t="shared" si="0"/>
        <v>0</v>
      </c>
      <c r="K19" s="19" t="str">
        <f t="shared" si="1"/>
        <v/>
      </c>
      <c r="L19" s="91">
        <f t="shared" si="2"/>
        <v>0</v>
      </c>
      <c r="M19" s="53" t="str">
        <f t="shared" si="3"/>
        <v/>
      </c>
      <c r="N19" s="7"/>
      <c r="O19" s="51"/>
      <c r="P19" s="91" t="e">
        <f t="shared" si="4"/>
        <v>#DIV/0!</v>
      </c>
      <c r="Q19" s="53" t="str">
        <f t="shared" si="5"/>
        <v/>
      </c>
      <c r="R19" s="5"/>
      <c r="S19" s="8"/>
    </row>
    <row r="20" spans="1:19" x14ac:dyDescent="0.15">
      <c r="A20" s="9"/>
      <c r="B20" s="5"/>
      <c r="C20" s="1">
        <v>7</v>
      </c>
      <c r="D20" s="22"/>
      <c r="E20" s="23"/>
      <c r="F20" s="23"/>
      <c r="G20" s="52">
        <v>0.1</v>
      </c>
      <c r="H20" s="22">
        <v>1</v>
      </c>
      <c r="I20" s="7"/>
      <c r="J20" s="91">
        <f t="shared" si="0"/>
        <v>0</v>
      </c>
      <c r="K20" s="19" t="str">
        <f t="shared" si="1"/>
        <v/>
      </c>
      <c r="L20" s="91">
        <f t="shared" si="2"/>
        <v>0</v>
      </c>
      <c r="M20" s="53" t="str">
        <f t="shared" si="3"/>
        <v/>
      </c>
      <c r="N20" s="7"/>
      <c r="O20" s="51"/>
      <c r="P20" s="91" t="e">
        <f t="shared" si="4"/>
        <v>#DIV/0!</v>
      </c>
      <c r="Q20" s="53" t="str">
        <f t="shared" si="5"/>
        <v/>
      </c>
      <c r="R20" s="5"/>
      <c r="S20" s="8"/>
    </row>
    <row r="21" spans="1:19" x14ac:dyDescent="0.15">
      <c r="A21" s="9"/>
      <c r="B21" s="5"/>
      <c r="C21" s="1">
        <v>8</v>
      </c>
      <c r="D21" s="22"/>
      <c r="E21" s="23"/>
      <c r="F21" s="23"/>
      <c r="G21" s="52">
        <v>0.1</v>
      </c>
      <c r="H21" s="22">
        <v>1</v>
      </c>
      <c r="I21" s="7"/>
      <c r="J21" s="91">
        <f t="shared" si="0"/>
        <v>0</v>
      </c>
      <c r="K21" s="19" t="str">
        <f t="shared" si="1"/>
        <v/>
      </c>
      <c r="L21" s="91">
        <f t="shared" si="2"/>
        <v>0</v>
      </c>
      <c r="M21" s="53" t="str">
        <f t="shared" si="3"/>
        <v/>
      </c>
      <c r="N21" s="7"/>
      <c r="O21" s="51"/>
      <c r="P21" s="91" t="e">
        <f t="shared" si="4"/>
        <v>#DIV/0!</v>
      </c>
      <c r="Q21" s="53" t="str">
        <f t="shared" si="5"/>
        <v/>
      </c>
      <c r="R21" s="5"/>
      <c r="S21" s="8"/>
    </row>
    <row r="22" spans="1:19" x14ac:dyDescent="0.15">
      <c r="A22" s="9"/>
      <c r="B22" s="5"/>
      <c r="C22" s="1">
        <v>9</v>
      </c>
      <c r="D22" s="22"/>
      <c r="E22" s="23"/>
      <c r="F22" s="23"/>
      <c r="G22" s="52">
        <v>0.1</v>
      </c>
      <c r="H22" s="22">
        <v>1</v>
      </c>
      <c r="I22" s="7"/>
      <c r="J22" s="91">
        <f t="shared" si="0"/>
        <v>0</v>
      </c>
      <c r="K22" s="19" t="str">
        <f t="shared" si="1"/>
        <v/>
      </c>
      <c r="L22" s="91">
        <f t="shared" si="2"/>
        <v>0</v>
      </c>
      <c r="M22" s="53" t="str">
        <f t="shared" si="3"/>
        <v/>
      </c>
      <c r="N22" s="7"/>
      <c r="O22" s="51"/>
      <c r="P22" s="91" t="e">
        <f t="shared" si="4"/>
        <v>#DIV/0!</v>
      </c>
      <c r="Q22" s="53" t="str">
        <f t="shared" si="5"/>
        <v/>
      </c>
      <c r="R22" s="5"/>
      <c r="S22" s="8"/>
    </row>
    <row r="23" spans="1:19" x14ac:dyDescent="0.15">
      <c r="A23" s="9"/>
      <c r="B23" s="5"/>
      <c r="C23" s="1">
        <v>10</v>
      </c>
      <c r="D23" s="22"/>
      <c r="E23" s="23"/>
      <c r="F23" s="23"/>
      <c r="G23" s="52">
        <v>0.1</v>
      </c>
      <c r="H23" s="22">
        <v>1</v>
      </c>
      <c r="I23" s="7"/>
      <c r="J23" s="91">
        <f t="shared" si="0"/>
        <v>0</v>
      </c>
      <c r="K23" s="19" t="str">
        <f t="shared" si="1"/>
        <v/>
      </c>
      <c r="L23" s="91">
        <f t="shared" si="2"/>
        <v>0</v>
      </c>
      <c r="M23" s="53" t="str">
        <f t="shared" si="3"/>
        <v/>
      </c>
      <c r="N23" s="7"/>
      <c r="O23" s="51"/>
      <c r="P23" s="91" t="e">
        <f t="shared" si="4"/>
        <v>#DIV/0!</v>
      </c>
      <c r="Q23" s="53" t="str">
        <f t="shared" si="5"/>
        <v/>
      </c>
      <c r="R23" s="5"/>
      <c r="S23" s="8"/>
    </row>
    <row r="24" spans="1:19" x14ac:dyDescent="0.15">
      <c r="A24" s="9"/>
      <c r="B24" s="5"/>
      <c r="C24" s="1">
        <v>11</v>
      </c>
      <c r="D24" s="22"/>
      <c r="E24" s="23"/>
      <c r="F24" s="23"/>
      <c r="G24" s="52">
        <v>0.1</v>
      </c>
      <c r="H24" s="22">
        <v>1</v>
      </c>
      <c r="I24" s="7"/>
      <c r="J24" s="91">
        <f t="shared" si="0"/>
        <v>0</v>
      </c>
      <c r="K24" s="19" t="str">
        <f t="shared" si="1"/>
        <v/>
      </c>
      <c r="L24" s="91">
        <f t="shared" si="2"/>
        <v>0</v>
      </c>
      <c r="M24" s="53" t="str">
        <f t="shared" si="3"/>
        <v/>
      </c>
      <c r="N24" s="7"/>
      <c r="O24" s="51"/>
      <c r="P24" s="91" t="e">
        <f t="shared" si="4"/>
        <v>#DIV/0!</v>
      </c>
      <c r="Q24" s="53" t="str">
        <f t="shared" si="5"/>
        <v/>
      </c>
      <c r="R24" s="5"/>
      <c r="S24" s="8"/>
    </row>
    <row r="25" spans="1:19" x14ac:dyDescent="0.15">
      <c r="A25" s="9"/>
      <c r="B25" s="5"/>
      <c r="C25" s="1">
        <v>12</v>
      </c>
      <c r="D25" s="22"/>
      <c r="E25" s="23"/>
      <c r="F25" s="23"/>
      <c r="G25" s="52">
        <v>0.1</v>
      </c>
      <c r="H25" s="22">
        <v>1</v>
      </c>
      <c r="I25" s="7"/>
      <c r="J25" s="91">
        <f t="shared" si="0"/>
        <v>0</v>
      </c>
      <c r="K25" s="19" t="str">
        <f t="shared" si="1"/>
        <v/>
      </c>
      <c r="L25" s="91">
        <f t="shared" si="2"/>
        <v>0</v>
      </c>
      <c r="M25" s="53" t="str">
        <f t="shared" si="3"/>
        <v/>
      </c>
      <c r="N25" s="7"/>
      <c r="O25" s="51"/>
      <c r="P25" s="91" t="e">
        <f t="shared" si="4"/>
        <v>#DIV/0!</v>
      </c>
      <c r="Q25" s="53" t="str">
        <f t="shared" si="5"/>
        <v/>
      </c>
      <c r="R25" s="5"/>
      <c r="S25" s="8"/>
    </row>
    <row r="26" spans="1:19" x14ac:dyDescent="0.15">
      <c r="A26" s="9"/>
      <c r="B26" s="5"/>
      <c r="C26" s="1">
        <v>13</v>
      </c>
      <c r="D26" s="22"/>
      <c r="E26" s="23"/>
      <c r="F26" s="23"/>
      <c r="G26" s="52">
        <v>0.1</v>
      </c>
      <c r="H26" s="22">
        <v>1</v>
      </c>
      <c r="I26" s="7"/>
      <c r="J26" s="91">
        <f t="shared" si="0"/>
        <v>0</v>
      </c>
      <c r="K26" s="19" t="str">
        <f t="shared" si="1"/>
        <v/>
      </c>
      <c r="L26" s="91">
        <f t="shared" si="2"/>
        <v>0</v>
      </c>
      <c r="M26" s="53" t="str">
        <f t="shared" si="3"/>
        <v/>
      </c>
      <c r="N26" s="7"/>
      <c r="O26" s="51"/>
      <c r="P26" s="91" t="e">
        <f t="shared" si="4"/>
        <v>#DIV/0!</v>
      </c>
      <c r="Q26" s="53" t="str">
        <f t="shared" si="5"/>
        <v/>
      </c>
      <c r="R26" s="5"/>
      <c r="S26" s="8"/>
    </row>
    <row r="27" spans="1:19" x14ac:dyDescent="0.15">
      <c r="A27" s="9"/>
      <c r="B27" s="5"/>
      <c r="C27" s="1">
        <v>14</v>
      </c>
      <c r="D27" s="22"/>
      <c r="E27" s="23"/>
      <c r="F27" s="23"/>
      <c r="G27" s="52">
        <v>0.1</v>
      </c>
      <c r="H27" s="22">
        <v>1</v>
      </c>
      <c r="I27" s="7"/>
      <c r="J27" s="91">
        <f t="shared" si="0"/>
        <v>0</v>
      </c>
      <c r="K27" s="19" t="str">
        <f t="shared" si="1"/>
        <v/>
      </c>
      <c r="L27" s="91">
        <f t="shared" si="2"/>
        <v>0</v>
      </c>
      <c r="M27" s="53" t="str">
        <f t="shared" si="3"/>
        <v/>
      </c>
      <c r="N27" s="7"/>
      <c r="O27" s="51"/>
      <c r="P27" s="91" t="e">
        <f t="shared" si="4"/>
        <v>#DIV/0!</v>
      </c>
      <c r="Q27" s="53" t="str">
        <f t="shared" si="5"/>
        <v/>
      </c>
      <c r="R27" s="5"/>
      <c r="S27" s="8"/>
    </row>
    <row r="28" spans="1:19" x14ac:dyDescent="0.15">
      <c r="A28" s="9"/>
      <c r="B28" s="5"/>
      <c r="C28" s="1">
        <v>15</v>
      </c>
      <c r="D28" s="22"/>
      <c r="E28" s="23"/>
      <c r="F28" s="23"/>
      <c r="G28" s="52">
        <v>0.1</v>
      </c>
      <c r="H28" s="22">
        <v>1</v>
      </c>
      <c r="I28" s="7"/>
      <c r="J28" s="91">
        <f t="shared" si="0"/>
        <v>0</v>
      </c>
      <c r="K28" s="19" t="str">
        <f t="shared" si="1"/>
        <v/>
      </c>
      <c r="L28" s="91">
        <f t="shared" si="2"/>
        <v>0</v>
      </c>
      <c r="M28" s="53" t="str">
        <f t="shared" si="3"/>
        <v/>
      </c>
      <c r="N28" s="7"/>
      <c r="O28" s="51"/>
      <c r="P28" s="91" t="e">
        <f t="shared" si="4"/>
        <v>#DIV/0!</v>
      </c>
      <c r="Q28" s="53" t="str">
        <f t="shared" si="5"/>
        <v/>
      </c>
      <c r="R28" s="5"/>
      <c r="S28" s="8"/>
    </row>
    <row r="29" spans="1:19" x14ac:dyDescent="0.15">
      <c r="A29" s="9"/>
      <c r="B29" s="5"/>
      <c r="C29" s="1">
        <v>16</v>
      </c>
      <c r="D29" s="22"/>
      <c r="E29" s="23"/>
      <c r="F29" s="23"/>
      <c r="G29" s="52">
        <v>0.1</v>
      </c>
      <c r="H29" s="22">
        <v>1</v>
      </c>
      <c r="I29" s="7"/>
      <c r="J29" s="91">
        <f t="shared" si="0"/>
        <v>0</v>
      </c>
      <c r="K29" s="19" t="str">
        <f t="shared" si="1"/>
        <v/>
      </c>
      <c r="L29" s="91">
        <f t="shared" si="2"/>
        <v>0</v>
      </c>
      <c r="M29" s="53" t="str">
        <f t="shared" si="3"/>
        <v/>
      </c>
      <c r="N29" s="7"/>
      <c r="O29" s="51"/>
      <c r="P29" s="91" t="e">
        <f t="shared" si="4"/>
        <v>#DIV/0!</v>
      </c>
      <c r="Q29" s="53" t="str">
        <f t="shared" si="5"/>
        <v/>
      </c>
      <c r="R29" s="5"/>
      <c r="S29" s="8"/>
    </row>
    <row r="30" spans="1:19" x14ac:dyDescent="0.15">
      <c r="A30" s="9"/>
      <c r="B30" s="5"/>
      <c r="C30" s="1">
        <v>17</v>
      </c>
      <c r="D30" s="22"/>
      <c r="E30" s="23"/>
      <c r="F30" s="23"/>
      <c r="G30" s="52">
        <v>0.1</v>
      </c>
      <c r="H30" s="22">
        <v>1</v>
      </c>
      <c r="I30" s="7"/>
      <c r="J30" s="91">
        <f t="shared" si="0"/>
        <v>0</v>
      </c>
      <c r="K30" s="19" t="str">
        <f t="shared" si="1"/>
        <v/>
      </c>
      <c r="L30" s="91">
        <f t="shared" si="2"/>
        <v>0</v>
      </c>
      <c r="M30" s="53" t="str">
        <f t="shared" si="3"/>
        <v/>
      </c>
      <c r="N30" s="7"/>
      <c r="O30" s="51"/>
      <c r="P30" s="91" t="e">
        <f t="shared" si="4"/>
        <v>#DIV/0!</v>
      </c>
      <c r="Q30" s="53" t="str">
        <f t="shared" si="5"/>
        <v/>
      </c>
      <c r="R30" s="5"/>
      <c r="S30" s="8"/>
    </row>
    <row r="31" spans="1:19" x14ac:dyDescent="0.15">
      <c r="A31" s="9"/>
      <c r="B31" s="5"/>
      <c r="C31" s="1">
        <v>18</v>
      </c>
      <c r="D31" s="22"/>
      <c r="E31" s="23"/>
      <c r="F31" s="23"/>
      <c r="G31" s="52">
        <v>0.1</v>
      </c>
      <c r="H31" s="22">
        <v>1</v>
      </c>
      <c r="I31" s="7"/>
      <c r="J31" s="91">
        <f t="shared" si="0"/>
        <v>0</v>
      </c>
      <c r="K31" s="19" t="str">
        <f t="shared" si="1"/>
        <v/>
      </c>
      <c r="L31" s="91">
        <f t="shared" si="2"/>
        <v>0</v>
      </c>
      <c r="M31" s="53" t="str">
        <f t="shared" si="3"/>
        <v/>
      </c>
      <c r="N31" s="7"/>
      <c r="O31" s="51"/>
      <c r="P31" s="91" t="e">
        <f t="shared" si="4"/>
        <v>#DIV/0!</v>
      </c>
      <c r="Q31" s="53" t="str">
        <f t="shared" si="5"/>
        <v/>
      </c>
      <c r="R31" s="5"/>
      <c r="S31" s="8"/>
    </row>
    <row r="32" spans="1:19" x14ac:dyDescent="0.15">
      <c r="A32" s="9"/>
      <c r="B32" s="5"/>
      <c r="C32" s="1">
        <v>19</v>
      </c>
      <c r="D32" s="22"/>
      <c r="E32" s="23"/>
      <c r="F32" s="23"/>
      <c r="G32" s="52">
        <v>0.1</v>
      </c>
      <c r="H32" s="22">
        <v>1</v>
      </c>
      <c r="I32" s="7"/>
      <c r="J32" s="91">
        <f t="shared" si="0"/>
        <v>0</v>
      </c>
      <c r="K32" s="19" t="str">
        <f t="shared" si="1"/>
        <v/>
      </c>
      <c r="L32" s="91">
        <f t="shared" si="2"/>
        <v>0</v>
      </c>
      <c r="M32" s="53" t="str">
        <f t="shared" si="3"/>
        <v/>
      </c>
      <c r="N32" s="7"/>
      <c r="O32" s="51"/>
      <c r="P32" s="91" t="e">
        <f t="shared" si="4"/>
        <v>#DIV/0!</v>
      </c>
      <c r="Q32" s="53" t="str">
        <f t="shared" si="5"/>
        <v/>
      </c>
      <c r="R32" s="5"/>
      <c r="S32" s="8"/>
    </row>
    <row r="33" spans="1:19" x14ac:dyDescent="0.15">
      <c r="A33" s="9"/>
      <c r="B33" s="5"/>
      <c r="C33" s="1">
        <v>20</v>
      </c>
      <c r="D33" s="22"/>
      <c r="E33" s="23"/>
      <c r="F33" s="23"/>
      <c r="G33" s="52">
        <v>0.1</v>
      </c>
      <c r="H33" s="22">
        <v>1</v>
      </c>
      <c r="I33" s="7"/>
      <c r="J33" s="91">
        <f t="shared" si="0"/>
        <v>0</v>
      </c>
      <c r="K33" s="19" t="str">
        <f t="shared" si="1"/>
        <v/>
      </c>
      <c r="L33" s="91">
        <f t="shared" si="2"/>
        <v>0</v>
      </c>
      <c r="M33" s="53" t="str">
        <f t="shared" si="3"/>
        <v/>
      </c>
      <c r="N33" s="7"/>
      <c r="O33" s="51"/>
      <c r="P33" s="91" t="e">
        <f t="shared" si="4"/>
        <v>#DIV/0!</v>
      </c>
      <c r="Q33" s="53" t="str">
        <f t="shared" si="5"/>
        <v/>
      </c>
      <c r="R33" s="5"/>
      <c r="S33" s="8"/>
    </row>
    <row r="34" spans="1:19" x14ac:dyDescent="0.15">
      <c r="A34" s="9"/>
      <c r="B34" s="5"/>
      <c r="C34" s="1">
        <v>21</v>
      </c>
      <c r="D34" s="22"/>
      <c r="E34" s="23"/>
      <c r="F34" s="23"/>
      <c r="G34" s="52">
        <v>0.1</v>
      </c>
      <c r="H34" s="22">
        <v>1</v>
      </c>
      <c r="I34" s="7"/>
      <c r="J34" s="91">
        <f t="shared" si="0"/>
        <v>0</v>
      </c>
      <c r="K34" s="19" t="str">
        <f t="shared" si="1"/>
        <v/>
      </c>
      <c r="L34" s="91">
        <f t="shared" si="2"/>
        <v>0</v>
      </c>
      <c r="M34" s="53" t="str">
        <f t="shared" si="3"/>
        <v/>
      </c>
      <c r="N34" s="7"/>
      <c r="O34" s="51"/>
      <c r="P34" s="91" t="e">
        <f t="shared" si="4"/>
        <v>#DIV/0!</v>
      </c>
      <c r="Q34" s="53" t="str">
        <f t="shared" si="5"/>
        <v/>
      </c>
      <c r="R34" s="5"/>
      <c r="S34" s="8"/>
    </row>
    <row r="35" spans="1:19" x14ac:dyDescent="0.15">
      <c r="A35" s="9"/>
      <c r="B35" s="5"/>
      <c r="C35" s="1">
        <v>22</v>
      </c>
      <c r="D35" s="22"/>
      <c r="E35" s="23"/>
      <c r="F35" s="23"/>
      <c r="G35" s="52">
        <v>0.1</v>
      </c>
      <c r="H35" s="22">
        <v>1</v>
      </c>
      <c r="I35" s="7"/>
      <c r="J35" s="91">
        <f t="shared" si="0"/>
        <v>0</v>
      </c>
      <c r="K35" s="19" t="str">
        <f t="shared" si="1"/>
        <v/>
      </c>
      <c r="L35" s="91">
        <f t="shared" si="2"/>
        <v>0</v>
      </c>
      <c r="M35" s="53" t="str">
        <f t="shared" si="3"/>
        <v/>
      </c>
      <c r="N35" s="7"/>
      <c r="O35" s="51"/>
      <c r="P35" s="91" t="e">
        <f t="shared" si="4"/>
        <v>#DIV/0!</v>
      </c>
      <c r="Q35" s="53" t="str">
        <f t="shared" si="5"/>
        <v/>
      </c>
      <c r="R35" s="5"/>
      <c r="S35" s="8"/>
    </row>
    <row r="36" spans="1:19" x14ac:dyDescent="0.15">
      <c r="A36" s="9"/>
      <c r="B36" s="5"/>
      <c r="C36" s="1">
        <v>23</v>
      </c>
      <c r="D36" s="22"/>
      <c r="E36" s="23"/>
      <c r="F36" s="23"/>
      <c r="G36" s="52">
        <v>0.1</v>
      </c>
      <c r="H36" s="22">
        <v>1</v>
      </c>
      <c r="I36" s="7"/>
      <c r="J36" s="91">
        <f t="shared" si="0"/>
        <v>0</v>
      </c>
      <c r="K36" s="19" t="str">
        <f t="shared" si="1"/>
        <v/>
      </c>
      <c r="L36" s="91">
        <f t="shared" si="2"/>
        <v>0</v>
      </c>
      <c r="M36" s="53" t="str">
        <f t="shared" si="3"/>
        <v/>
      </c>
      <c r="N36" s="7"/>
      <c r="O36" s="51"/>
      <c r="P36" s="91" t="e">
        <f t="shared" si="4"/>
        <v>#DIV/0!</v>
      </c>
      <c r="Q36" s="53" t="str">
        <f t="shared" si="5"/>
        <v/>
      </c>
      <c r="R36" s="5"/>
      <c r="S36" s="8"/>
    </row>
    <row r="37" spans="1:19" x14ac:dyDescent="0.15">
      <c r="A37" s="9"/>
      <c r="B37" s="5"/>
      <c r="C37" s="1">
        <v>24</v>
      </c>
      <c r="D37" s="22"/>
      <c r="E37" s="23"/>
      <c r="F37" s="23"/>
      <c r="G37" s="52">
        <v>0.1</v>
      </c>
      <c r="H37" s="22">
        <v>1</v>
      </c>
      <c r="I37" s="7"/>
      <c r="J37" s="91">
        <f t="shared" si="0"/>
        <v>0</v>
      </c>
      <c r="K37" s="19" t="str">
        <f t="shared" si="1"/>
        <v/>
      </c>
      <c r="L37" s="91">
        <f t="shared" si="2"/>
        <v>0</v>
      </c>
      <c r="M37" s="53" t="str">
        <f t="shared" si="3"/>
        <v/>
      </c>
      <c r="N37" s="7"/>
      <c r="O37" s="51"/>
      <c r="P37" s="91" t="e">
        <f t="shared" si="4"/>
        <v>#DIV/0!</v>
      </c>
      <c r="Q37" s="53" t="str">
        <f t="shared" si="5"/>
        <v/>
      </c>
      <c r="R37" s="5"/>
      <c r="S37" s="8"/>
    </row>
    <row r="38" spans="1:19" x14ac:dyDescent="0.15">
      <c r="A38" s="9"/>
      <c r="B38" s="5"/>
      <c r="C38" s="1">
        <v>25</v>
      </c>
      <c r="D38" s="22"/>
      <c r="E38" s="23"/>
      <c r="F38" s="23"/>
      <c r="G38" s="52">
        <v>0.1</v>
      </c>
      <c r="H38" s="22">
        <v>1</v>
      </c>
      <c r="I38" s="7"/>
      <c r="J38" s="91">
        <f t="shared" si="0"/>
        <v>0</v>
      </c>
      <c r="K38" s="19" t="str">
        <f t="shared" si="1"/>
        <v/>
      </c>
      <c r="L38" s="91">
        <f t="shared" si="2"/>
        <v>0</v>
      </c>
      <c r="M38" s="53" t="str">
        <f t="shared" si="3"/>
        <v/>
      </c>
      <c r="N38" s="7"/>
      <c r="O38" s="51"/>
      <c r="P38" s="91" t="e">
        <f t="shared" si="4"/>
        <v>#DIV/0!</v>
      </c>
      <c r="Q38" s="53" t="str">
        <f t="shared" si="5"/>
        <v/>
      </c>
      <c r="R38" s="5"/>
      <c r="S38" s="8"/>
    </row>
    <row r="39" spans="1:19" x14ac:dyDescent="0.15">
      <c r="A39" s="9"/>
      <c r="B39" s="5"/>
      <c r="C39" s="1">
        <v>26</v>
      </c>
      <c r="D39" s="22"/>
      <c r="E39" s="23"/>
      <c r="F39" s="23"/>
      <c r="G39" s="52">
        <v>0.1</v>
      </c>
      <c r="H39" s="22">
        <v>1</v>
      </c>
      <c r="I39" s="7"/>
      <c r="J39" s="91">
        <f t="shared" si="0"/>
        <v>0</v>
      </c>
      <c r="K39" s="19" t="str">
        <f t="shared" si="1"/>
        <v/>
      </c>
      <c r="L39" s="91">
        <f t="shared" si="2"/>
        <v>0</v>
      </c>
      <c r="M39" s="53" t="str">
        <f t="shared" si="3"/>
        <v/>
      </c>
      <c r="N39" s="7"/>
      <c r="O39" s="51"/>
      <c r="P39" s="91" t="e">
        <f t="shared" si="4"/>
        <v>#DIV/0!</v>
      </c>
      <c r="Q39" s="53" t="str">
        <f t="shared" si="5"/>
        <v/>
      </c>
      <c r="R39" s="5"/>
      <c r="S39" s="8"/>
    </row>
    <row r="40" spans="1:19" x14ac:dyDescent="0.15">
      <c r="A40" s="9"/>
      <c r="B40" s="5"/>
      <c r="C40" s="1">
        <v>27</v>
      </c>
      <c r="D40" s="22"/>
      <c r="E40" s="23"/>
      <c r="F40" s="23"/>
      <c r="G40" s="52">
        <v>0.1</v>
      </c>
      <c r="H40" s="22">
        <v>1</v>
      </c>
      <c r="I40" s="7"/>
      <c r="J40" s="91">
        <f t="shared" si="0"/>
        <v>0</v>
      </c>
      <c r="K40" s="19" t="str">
        <f t="shared" si="1"/>
        <v/>
      </c>
      <c r="L40" s="91">
        <f t="shared" si="2"/>
        <v>0</v>
      </c>
      <c r="M40" s="53" t="str">
        <f t="shared" si="3"/>
        <v/>
      </c>
      <c r="N40" s="7"/>
      <c r="O40" s="51"/>
      <c r="P40" s="91" t="e">
        <f t="shared" si="4"/>
        <v>#DIV/0!</v>
      </c>
      <c r="Q40" s="53" t="str">
        <f t="shared" si="5"/>
        <v/>
      </c>
      <c r="R40" s="5"/>
      <c r="S40" s="8"/>
    </row>
    <row r="41" spans="1:19" x14ac:dyDescent="0.15">
      <c r="A41" s="9"/>
      <c r="B41" s="5"/>
      <c r="C41" s="1">
        <v>28</v>
      </c>
      <c r="D41" s="22"/>
      <c r="E41" s="23"/>
      <c r="F41" s="23"/>
      <c r="G41" s="52">
        <v>0.1</v>
      </c>
      <c r="H41" s="22">
        <v>1</v>
      </c>
      <c r="I41" s="7"/>
      <c r="J41" s="91">
        <f t="shared" si="0"/>
        <v>0</v>
      </c>
      <c r="K41" s="19" t="str">
        <f t="shared" si="1"/>
        <v/>
      </c>
      <c r="L41" s="91">
        <f t="shared" si="2"/>
        <v>0</v>
      </c>
      <c r="M41" s="53" t="str">
        <f t="shared" si="3"/>
        <v/>
      </c>
      <c r="N41" s="7"/>
      <c r="O41" s="51"/>
      <c r="P41" s="91" t="e">
        <f t="shared" si="4"/>
        <v>#DIV/0!</v>
      </c>
      <c r="Q41" s="53" t="str">
        <f t="shared" si="5"/>
        <v/>
      </c>
      <c r="R41" s="5"/>
      <c r="S41" s="8"/>
    </row>
    <row r="42" spans="1:19" x14ac:dyDescent="0.15">
      <c r="A42" s="9"/>
      <c r="B42" s="5"/>
      <c r="C42" s="1">
        <v>29</v>
      </c>
      <c r="D42" s="22"/>
      <c r="E42" s="23"/>
      <c r="F42" s="23"/>
      <c r="G42" s="52">
        <v>0.1</v>
      </c>
      <c r="H42" s="22">
        <v>1</v>
      </c>
      <c r="I42" s="7"/>
      <c r="J42" s="91">
        <f t="shared" si="0"/>
        <v>0</v>
      </c>
      <c r="K42" s="19" t="str">
        <f t="shared" si="1"/>
        <v/>
      </c>
      <c r="L42" s="91">
        <f t="shared" si="2"/>
        <v>0</v>
      </c>
      <c r="M42" s="53" t="str">
        <f t="shared" si="3"/>
        <v/>
      </c>
      <c r="N42" s="7"/>
      <c r="O42" s="51"/>
      <c r="P42" s="91" t="e">
        <f t="shared" si="4"/>
        <v>#DIV/0!</v>
      </c>
      <c r="Q42" s="53" t="str">
        <f t="shared" si="5"/>
        <v/>
      </c>
      <c r="R42" s="5"/>
      <c r="S42" s="8"/>
    </row>
    <row r="43" spans="1:19" x14ac:dyDescent="0.15">
      <c r="A43" s="9"/>
      <c r="B43" s="5"/>
      <c r="C43" s="1">
        <v>30</v>
      </c>
      <c r="D43" s="22"/>
      <c r="E43" s="23"/>
      <c r="F43" s="23"/>
      <c r="G43" s="52">
        <v>0.1</v>
      </c>
      <c r="H43" s="22">
        <v>1</v>
      </c>
      <c r="I43" s="7"/>
      <c r="J43" s="91">
        <f t="shared" si="0"/>
        <v>0</v>
      </c>
      <c r="K43" s="19" t="str">
        <f t="shared" si="1"/>
        <v/>
      </c>
      <c r="L43" s="91">
        <f t="shared" si="2"/>
        <v>0</v>
      </c>
      <c r="M43" s="53" t="str">
        <f t="shared" si="3"/>
        <v/>
      </c>
      <c r="N43" s="7"/>
      <c r="O43" s="51"/>
      <c r="P43" s="91" t="e">
        <f t="shared" si="4"/>
        <v>#DIV/0!</v>
      </c>
      <c r="Q43" s="53" t="str">
        <f t="shared" si="5"/>
        <v/>
      </c>
      <c r="R43" s="5"/>
      <c r="S43" s="8"/>
    </row>
    <row r="44" spans="1:19" x14ac:dyDescent="0.15">
      <c r="A44" s="9"/>
      <c r="B44" s="5"/>
      <c r="C44" s="1">
        <v>31</v>
      </c>
      <c r="D44" s="22"/>
      <c r="E44" s="23"/>
      <c r="F44" s="23"/>
      <c r="G44" s="52">
        <v>0.1</v>
      </c>
      <c r="H44" s="22">
        <v>1</v>
      </c>
      <c r="I44" s="7"/>
      <c r="J44" s="91">
        <f t="shared" si="0"/>
        <v>0</v>
      </c>
      <c r="K44" s="19" t="str">
        <f t="shared" si="1"/>
        <v/>
      </c>
      <c r="L44" s="91">
        <f t="shared" si="2"/>
        <v>0</v>
      </c>
      <c r="M44" s="53" t="str">
        <f t="shared" si="3"/>
        <v/>
      </c>
      <c r="N44" s="7"/>
      <c r="O44" s="51"/>
      <c r="P44" s="91" t="e">
        <f t="shared" si="4"/>
        <v>#DIV/0!</v>
      </c>
      <c r="Q44" s="53" t="str">
        <f t="shared" si="5"/>
        <v/>
      </c>
      <c r="R44" s="5"/>
      <c r="S44" s="8"/>
    </row>
    <row r="45" spans="1:19" x14ac:dyDescent="0.15">
      <c r="A45" s="9"/>
      <c r="B45" s="5"/>
      <c r="C45" s="1">
        <v>32</v>
      </c>
      <c r="D45" s="22"/>
      <c r="E45" s="23"/>
      <c r="F45" s="23"/>
      <c r="G45" s="52">
        <v>0.1</v>
      </c>
      <c r="H45" s="22">
        <v>1</v>
      </c>
      <c r="I45" s="7"/>
      <c r="J45" s="91">
        <f t="shared" si="0"/>
        <v>0</v>
      </c>
      <c r="K45" s="19" t="str">
        <f t="shared" si="1"/>
        <v/>
      </c>
      <c r="L45" s="91">
        <f t="shared" si="2"/>
        <v>0</v>
      </c>
      <c r="M45" s="53" t="str">
        <f t="shared" si="3"/>
        <v/>
      </c>
      <c r="N45" s="7"/>
      <c r="O45" s="51"/>
      <c r="P45" s="91" t="e">
        <f t="shared" si="4"/>
        <v>#DIV/0!</v>
      </c>
      <c r="Q45" s="53" t="str">
        <f t="shared" si="5"/>
        <v/>
      </c>
      <c r="R45" s="5"/>
      <c r="S45" s="8"/>
    </row>
    <row r="46" spans="1:19" x14ac:dyDescent="0.15">
      <c r="A46" s="9"/>
      <c r="B46" s="5"/>
      <c r="C46" s="1">
        <v>33</v>
      </c>
      <c r="D46" s="22"/>
      <c r="E46" s="23"/>
      <c r="F46" s="23"/>
      <c r="G46" s="52">
        <v>0.1</v>
      </c>
      <c r="H46" s="22">
        <v>1</v>
      </c>
      <c r="I46" s="7"/>
      <c r="J46" s="91">
        <f t="shared" si="0"/>
        <v>0</v>
      </c>
      <c r="K46" s="19" t="str">
        <f t="shared" si="1"/>
        <v/>
      </c>
      <c r="L46" s="91">
        <f t="shared" si="2"/>
        <v>0</v>
      </c>
      <c r="M46" s="53" t="str">
        <f t="shared" si="3"/>
        <v/>
      </c>
      <c r="N46" s="7"/>
      <c r="O46" s="51"/>
      <c r="P46" s="91" t="e">
        <f t="shared" si="4"/>
        <v>#DIV/0!</v>
      </c>
      <c r="Q46" s="53" t="str">
        <f t="shared" si="5"/>
        <v/>
      </c>
      <c r="R46" s="5"/>
      <c r="S46" s="8"/>
    </row>
    <row r="47" spans="1:19" x14ac:dyDescent="0.15">
      <c r="A47" s="9"/>
      <c r="B47" s="5"/>
      <c r="C47" s="1">
        <v>34</v>
      </c>
      <c r="D47" s="22"/>
      <c r="E47" s="23"/>
      <c r="F47" s="23"/>
      <c r="G47" s="52">
        <v>0.1</v>
      </c>
      <c r="H47" s="22">
        <v>1</v>
      </c>
      <c r="I47" s="7"/>
      <c r="J47" s="91">
        <f t="shared" si="0"/>
        <v>0</v>
      </c>
      <c r="K47" s="19" t="str">
        <f t="shared" si="1"/>
        <v/>
      </c>
      <c r="L47" s="91">
        <f t="shared" si="2"/>
        <v>0</v>
      </c>
      <c r="M47" s="53" t="str">
        <f t="shared" si="3"/>
        <v/>
      </c>
      <c r="N47" s="7"/>
      <c r="O47" s="51"/>
      <c r="P47" s="91" t="e">
        <f t="shared" si="4"/>
        <v>#DIV/0!</v>
      </c>
      <c r="Q47" s="53" t="str">
        <f t="shared" si="5"/>
        <v/>
      </c>
      <c r="R47" s="5"/>
      <c r="S47" s="8"/>
    </row>
    <row r="48" spans="1:19" x14ac:dyDescent="0.15">
      <c r="A48" s="9"/>
      <c r="B48" s="5"/>
      <c r="C48" s="1">
        <v>35</v>
      </c>
      <c r="D48" s="22"/>
      <c r="E48" s="23"/>
      <c r="F48" s="23"/>
      <c r="G48" s="52">
        <v>0.1</v>
      </c>
      <c r="H48" s="22">
        <v>1</v>
      </c>
      <c r="I48" s="7"/>
      <c r="J48" s="91">
        <f t="shared" si="0"/>
        <v>0</v>
      </c>
      <c r="K48" s="19" t="str">
        <f t="shared" si="1"/>
        <v/>
      </c>
      <c r="L48" s="91">
        <f t="shared" si="2"/>
        <v>0</v>
      </c>
      <c r="M48" s="53" t="str">
        <f t="shared" si="3"/>
        <v/>
      </c>
      <c r="N48" s="7"/>
      <c r="O48" s="51"/>
      <c r="P48" s="91" t="e">
        <f t="shared" si="4"/>
        <v>#DIV/0!</v>
      </c>
      <c r="Q48" s="53" t="str">
        <f t="shared" si="5"/>
        <v/>
      </c>
      <c r="R48" s="5"/>
      <c r="S48" s="8"/>
    </row>
    <row r="49" spans="1:19" x14ac:dyDescent="0.15">
      <c r="A49" s="9"/>
      <c r="B49" s="5"/>
      <c r="C49" s="1">
        <v>36</v>
      </c>
      <c r="D49" s="22"/>
      <c r="E49" s="23"/>
      <c r="F49" s="23"/>
      <c r="G49" s="52">
        <v>0.1</v>
      </c>
      <c r="H49" s="22">
        <v>1</v>
      </c>
      <c r="I49" s="7"/>
      <c r="J49" s="91">
        <f t="shared" si="0"/>
        <v>0</v>
      </c>
      <c r="K49" s="19" t="str">
        <f t="shared" si="1"/>
        <v/>
      </c>
      <c r="L49" s="91">
        <f t="shared" si="2"/>
        <v>0</v>
      </c>
      <c r="M49" s="53" t="str">
        <f t="shared" si="3"/>
        <v/>
      </c>
      <c r="N49" s="7"/>
      <c r="O49" s="51"/>
      <c r="P49" s="91" t="e">
        <f t="shared" si="4"/>
        <v>#DIV/0!</v>
      </c>
      <c r="Q49" s="53" t="str">
        <f t="shared" si="5"/>
        <v/>
      </c>
      <c r="R49" s="5"/>
      <c r="S49" s="8"/>
    </row>
    <row r="50" spans="1:19" x14ac:dyDescent="0.15">
      <c r="A50" s="9"/>
      <c r="B50" s="5"/>
      <c r="C50" s="1">
        <v>37</v>
      </c>
      <c r="D50" s="22"/>
      <c r="E50" s="23"/>
      <c r="F50" s="23"/>
      <c r="G50" s="52">
        <v>0.1</v>
      </c>
      <c r="H50" s="22">
        <v>1</v>
      </c>
      <c r="I50" s="7"/>
      <c r="J50" s="91">
        <f t="shared" si="0"/>
        <v>0</v>
      </c>
      <c r="K50" s="19" t="str">
        <f t="shared" si="1"/>
        <v/>
      </c>
      <c r="L50" s="91">
        <f t="shared" si="2"/>
        <v>0</v>
      </c>
      <c r="M50" s="53" t="str">
        <f t="shared" si="3"/>
        <v/>
      </c>
      <c r="N50" s="7"/>
      <c r="O50" s="51"/>
      <c r="P50" s="91" t="e">
        <f t="shared" si="4"/>
        <v>#DIV/0!</v>
      </c>
      <c r="Q50" s="53" t="str">
        <f t="shared" si="5"/>
        <v/>
      </c>
      <c r="R50" s="5"/>
      <c r="S50" s="8"/>
    </row>
    <row r="51" spans="1:19" x14ac:dyDescent="0.15">
      <c r="A51" s="9"/>
      <c r="B51" s="5"/>
      <c r="C51" s="1">
        <v>38</v>
      </c>
      <c r="D51" s="22"/>
      <c r="E51" s="23"/>
      <c r="F51" s="23"/>
      <c r="G51" s="52">
        <v>0.1</v>
      </c>
      <c r="H51" s="22">
        <v>1</v>
      </c>
      <c r="I51" s="7"/>
      <c r="J51" s="91">
        <f t="shared" si="0"/>
        <v>0</v>
      </c>
      <c r="K51" s="19" t="str">
        <f t="shared" si="1"/>
        <v/>
      </c>
      <c r="L51" s="91">
        <f t="shared" si="2"/>
        <v>0</v>
      </c>
      <c r="M51" s="53" t="str">
        <f t="shared" si="3"/>
        <v/>
      </c>
      <c r="N51" s="7"/>
      <c r="O51" s="51"/>
      <c r="P51" s="91" t="e">
        <f t="shared" si="4"/>
        <v>#DIV/0!</v>
      </c>
      <c r="Q51" s="53" t="str">
        <f t="shared" si="5"/>
        <v/>
      </c>
      <c r="R51" s="5"/>
      <c r="S51" s="8"/>
    </row>
    <row r="52" spans="1:19" x14ac:dyDescent="0.15">
      <c r="A52" s="9"/>
      <c r="B52" s="5"/>
      <c r="C52" s="1">
        <v>39</v>
      </c>
      <c r="D52" s="22"/>
      <c r="E52" s="23"/>
      <c r="F52" s="23"/>
      <c r="G52" s="52">
        <v>0.1</v>
      </c>
      <c r="H52" s="22">
        <v>1</v>
      </c>
      <c r="I52" s="7"/>
      <c r="J52" s="91">
        <f t="shared" si="0"/>
        <v>0</v>
      </c>
      <c r="K52" s="19" t="str">
        <f t="shared" si="1"/>
        <v/>
      </c>
      <c r="L52" s="91">
        <f t="shared" si="2"/>
        <v>0</v>
      </c>
      <c r="M52" s="53" t="str">
        <f t="shared" si="3"/>
        <v/>
      </c>
      <c r="N52" s="7"/>
      <c r="O52" s="51"/>
      <c r="P52" s="91" t="e">
        <f t="shared" si="4"/>
        <v>#DIV/0!</v>
      </c>
      <c r="Q52" s="53" t="str">
        <f t="shared" si="5"/>
        <v/>
      </c>
      <c r="R52" s="5"/>
      <c r="S52" s="8"/>
    </row>
    <row r="53" spans="1:19" x14ac:dyDescent="0.15">
      <c r="A53" s="9"/>
      <c r="B53" s="5"/>
      <c r="C53" s="1">
        <v>40</v>
      </c>
      <c r="D53" s="22"/>
      <c r="E53" s="23"/>
      <c r="F53" s="23"/>
      <c r="G53" s="52">
        <v>0.1</v>
      </c>
      <c r="H53" s="22">
        <v>1</v>
      </c>
      <c r="I53" s="7"/>
      <c r="J53" s="91">
        <f t="shared" si="0"/>
        <v>0</v>
      </c>
      <c r="K53" s="19" t="str">
        <f t="shared" si="1"/>
        <v/>
      </c>
      <c r="L53" s="91">
        <f t="shared" si="2"/>
        <v>0</v>
      </c>
      <c r="M53" s="53" t="str">
        <f t="shared" si="3"/>
        <v/>
      </c>
      <c r="N53" s="7"/>
      <c r="O53" s="51"/>
      <c r="P53" s="91" t="e">
        <f t="shared" si="4"/>
        <v>#DIV/0!</v>
      </c>
      <c r="Q53" s="53" t="str">
        <f t="shared" si="5"/>
        <v/>
      </c>
      <c r="R53" s="5"/>
      <c r="S53" s="8"/>
    </row>
    <row r="54" spans="1:19" x14ac:dyDescent="0.15">
      <c r="A54" s="9"/>
      <c r="B54" s="5"/>
      <c r="C54" s="5"/>
      <c r="D54" s="48"/>
      <c r="E54" s="49"/>
      <c r="F54" s="49"/>
      <c r="G54" s="49"/>
      <c r="H54" s="49"/>
      <c r="I54" s="5"/>
      <c r="J54" s="5"/>
      <c r="K54" s="36"/>
      <c r="L54" s="36"/>
      <c r="M54" s="36"/>
      <c r="N54" s="5"/>
      <c r="O54" s="49"/>
      <c r="P54" s="5"/>
      <c r="Q54" s="36"/>
      <c r="R54" s="5"/>
      <c r="S54" s="8"/>
    </row>
    <row r="55" spans="1:19" x14ac:dyDescent="0.15">
      <c r="A55" s="9"/>
      <c r="B55" s="5"/>
      <c r="C55" s="5"/>
      <c r="D55" s="48"/>
      <c r="E55" s="49"/>
      <c r="F55" s="49"/>
      <c r="G55" s="49"/>
      <c r="H55" s="49"/>
      <c r="I55" s="5"/>
      <c r="J55" s="5"/>
      <c r="K55" s="36"/>
      <c r="L55" s="36"/>
      <c r="M55" s="36"/>
      <c r="N55" s="5"/>
      <c r="O55" s="49"/>
      <c r="P55" s="5"/>
      <c r="Q55" s="36"/>
      <c r="R55" s="5"/>
      <c r="S55" s="8"/>
    </row>
    <row r="56" spans="1:19" ht="9.5" customHeight="1" x14ac:dyDescent="0.15">
      <c r="A56" s="9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8"/>
    </row>
    <row r="57" spans="1:19" ht="400.25" customHeight="1" x14ac:dyDescent="0.1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</row>
  </sheetData>
  <sheetProtection password="8E71" sheet="1" objects="1" scenarios="1"/>
  <mergeCells count="1">
    <mergeCell ref="E4:F4"/>
  </mergeCells>
  <phoneticPr fontId="0" type="noConversion"/>
  <dataValidations count="3">
    <dataValidation type="decimal" errorStyle="warning" allowBlank="1" showErrorMessage="1" error="Please enter numeric values only." sqref="G8:G10 O54:O55 G54:H55">
      <formula1>0</formula1>
      <formula2>100</formula2>
    </dataValidation>
    <dataValidation type="decimal" allowBlank="1" showErrorMessage="1" error="Please enter numeric values only." sqref="E54:F55">
      <formula1>0</formula1>
      <formula2>100</formula2>
    </dataValidation>
    <dataValidation type="decimal" allowBlank="1" showErrorMessage="1" error="Enter numeric values only" sqref="E8:F10 O14:O53 E14:H53">
      <formula1>0</formula1>
      <formula2>10000</formula2>
    </dataValidation>
  </dataValidations>
  <pageMargins left="0.59055118110236227" right="0.59055118110236227" top="0.59055118110236227" bottom="0.98425196850393704" header="0.51181102362204722" footer="0.51181102362204722"/>
  <pageSetup paperSize="9" fitToHeight="2" orientation="landscape" horizontalDpi="360" verticalDpi="360" r:id="rId1"/>
  <headerFooter alignWithMargins="0">
    <oddFooter>&amp;LPrinted on &amp;D, Page &amp;P of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Instructions</vt:lpstr>
      <vt:lpstr>MegaCalc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Megazyme</dc:creator>
  <cp:lastModifiedBy>Utilisateur de Microsoft Office</cp:lastModifiedBy>
  <cp:lastPrinted>2004-11-04T18:27:50Z</cp:lastPrinted>
  <dcterms:created xsi:type="dcterms:W3CDTF">2004-10-05T18:50:23Z</dcterms:created>
  <dcterms:modified xsi:type="dcterms:W3CDTF">2020-03-11T16:03:44Z</dcterms:modified>
</cp:coreProperties>
</file>